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ndrea\Google Drive\Club de Ciencia\"/>
    </mc:Choice>
  </mc:AlternateContent>
  <bookViews>
    <workbookView xWindow="0" yWindow="0" windowWidth="23040" windowHeight="9384" activeTab="3"/>
  </bookViews>
  <sheets>
    <sheet name="Costes" sheetId="1" r:id="rId1"/>
    <sheet name="demanda" sheetId="3" r:id="rId2"/>
    <sheet name="Demanda_3" sheetId="2" r:id="rId3"/>
    <sheet name="indicadores_fin" sheetId="4" r:id="rId4"/>
  </sheets>
  <definedNames>
    <definedName name="x_d">OFFSET(Demanda_3!$C$19,0,0,(Demanda_3!$C$12-Demanda_3!$C$11)/Demanda_3!$C$13+1,1)</definedName>
    <definedName name="y_d">OFFSET(Demanda_3!$B$19,0,0,(Demanda_3!$C$12-Demanda_3!$C$11)/Demanda_3!$C$13+1,1)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4" l="1"/>
  <c r="E9" i="4"/>
  <c r="P6" i="4"/>
  <c r="O6" i="4"/>
  <c r="N6" i="4"/>
  <c r="M6" i="4"/>
  <c r="L6" i="4"/>
  <c r="K6" i="4"/>
  <c r="J6" i="4"/>
  <c r="I6" i="4"/>
  <c r="H6" i="4"/>
  <c r="G6" i="4"/>
  <c r="F6" i="4"/>
  <c r="E6" i="4"/>
  <c r="D6" i="4"/>
  <c r="D5" i="4"/>
  <c r="D4" i="4"/>
  <c r="M18" i="4"/>
  <c r="N3" i="4"/>
  <c r="O3" i="4" s="1"/>
  <c r="P3" i="4" s="1"/>
  <c r="G3" i="4"/>
  <c r="H3" i="4" s="1"/>
  <c r="I3" i="4" s="1"/>
  <c r="J3" i="4" s="1"/>
  <c r="K3" i="4" s="1"/>
  <c r="L3" i="4" s="1"/>
  <c r="M3" i="4" s="1"/>
  <c r="F3" i="4"/>
  <c r="D2" i="4"/>
  <c r="E3" i="4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I19" i="2" l="1"/>
  <c r="H61" i="3"/>
  <c r="G61" i="3"/>
  <c r="F61" i="3"/>
  <c r="E61" i="3"/>
  <c r="H60" i="3"/>
  <c r="G60" i="3"/>
  <c r="F60" i="3"/>
  <c r="E60" i="3"/>
  <c r="D61" i="3"/>
  <c r="D60" i="3"/>
  <c r="H59" i="3"/>
  <c r="G59" i="3"/>
  <c r="F59" i="3"/>
  <c r="E59" i="3"/>
  <c r="D59" i="3"/>
  <c r="H19" i="2" l="1"/>
  <c r="G19" i="2"/>
  <c r="M19" i="2" s="1"/>
  <c r="F20" i="2"/>
  <c r="I20" i="2" s="1"/>
  <c r="F58" i="3"/>
  <c r="E58" i="3"/>
  <c r="D58" i="3"/>
  <c r="H57" i="3"/>
  <c r="G57" i="3"/>
  <c r="H56" i="3"/>
  <c r="G56" i="3"/>
  <c r="H55" i="3"/>
  <c r="G55" i="3"/>
  <c r="H54" i="3"/>
  <c r="G54" i="3"/>
  <c r="H53" i="3"/>
  <c r="G53" i="3"/>
  <c r="H52" i="3"/>
  <c r="G52" i="3"/>
  <c r="H51" i="3"/>
  <c r="G51" i="3"/>
  <c r="H50" i="3"/>
  <c r="G50" i="3"/>
  <c r="H49" i="3"/>
  <c r="G49" i="3"/>
  <c r="H48" i="3"/>
  <c r="G48" i="3"/>
  <c r="H47" i="3"/>
  <c r="G47" i="3"/>
  <c r="H46" i="3"/>
  <c r="G46" i="3"/>
  <c r="H45" i="3"/>
  <c r="G45" i="3"/>
  <c r="H44" i="3"/>
  <c r="G44" i="3"/>
  <c r="H43" i="3"/>
  <c r="H58" i="3" s="1"/>
  <c r="G43" i="3"/>
  <c r="G58" i="3" s="1"/>
  <c r="H42" i="3"/>
  <c r="G42" i="3"/>
  <c r="H41" i="3"/>
  <c r="G41" i="3"/>
  <c r="E30" i="3"/>
  <c r="D27" i="3"/>
  <c r="D26" i="3"/>
  <c r="D25" i="3"/>
  <c r="D24" i="3"/>
  <c r="F22" i="3"/>
  <c r="E21" i="3"/>
  <c r="E27" i="3" s="1"/>
  <c r="C119" i="1"/>
  <c r="F119" i="1" s="1"/>
  <c r="C118" i="1"/>
  <c r="F118" i="1" s="1"/>
  <c r="C117" i="1"/>
  <c r="F117" i="1" s="1"/>
  <c r="C116" i="1"/>
  <c r="F116" i="1" s="1"/>
  <c r="C115" i="1"/>
  <c r="F115" i="1" s="1"/>
  <c r="C114" i="1"/>
  <c r="F114" i="1" s="1"/>
  <c r="C113" i="1"/>
  <c r="F113" i="1" s="1"/>
  <c r="C112" i="1"/>
  <c r="F112" i="1" s="1"/>
  <c r="C111" i="1"/>
  <c r="F111" i="1" s="1"/>
  <c r="C110" i="1"/>
  <c r="F110" i="1" s="1"/>
  <c r="C109" i="1"/>
  <c r="F109" i="1" s="1"/>
  <c r="C108" i="1"/>
  <c r="F108" i="1" s="1"/>
  <c r="C107" i="1"/>
  <c r="F107" i="1" s="1"/>
  <c r="C106" i="1"/>
  <c r="F106" i="1" s="1"/>
  <c r="C105" i="1"/>
  <c r="F105" i="1" s="1"/>
  <c r="C104" i="1"/>
  <c r="F104" i="1" s="1"/>
  <c r="C103" i="1"/>
  <c r="F103" i="1" s="1"/>
  <c r="C102" i="1"/>
  <c r="F102" i="1" s="1"/>
  <c r="C101" i="1"/>
  <c r="F101" i="1" s="1"/>
  <c r="C100" i="1"/>
  <c r="F100" i="1" s="1"/>
  <c r="C99" i="1"/>
  <c r="F99" i="1" s="1"/>
  <c r="F98" i="1"/>
  <c r="C98" i="1"/>
  <c r="C97" i="1"/>
  <c r="F97" i="1" s="1"/>
  <c r="C96" i="1"/>
  <c r="F96" i="1" s="1"/>
  <c r="C95" i="1"/>
  <c r="F95" i="1" s="1"/>
  <c r="C94" i="1"/>
  <c r="F94" i="1" s="1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B21" i="2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1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B962" i="2" s="1"/>
  <c r="B963" i="2" s="1"/>
  <c r="B964" i="2" s="1"/>
  <c r="B965" i="2" s="1"/>
  <c r="B966" i="2" s="1"/>
  <c r="B967" i="2" s="1"/>
  <c r="B968" i="2" s="1"/>
  <c r="B969" i="2" s="1"/>
  <c r="B970" i="2" s="1"/>
  <c r="B971" i="2" s="1"/>
  <c r="B972" i="2" s="1"/>
  <c r="B973" i="2" s="1"/>
  <c r="B974" i="2" s="1"/>
  <c r="B975" i="2" s="1"/>
  <c r="B976" i="2" s="1"/>
  <c r="B977" i="2" s="1"/>
  <c r="B978" i="2" s="1"/>
  <c r="B979" i="2" s="1"/>
  <c r="B980" i="2" s="1"/>
  <c r="B981" i="2" s="1"/>
  <c r="B982" i="2" s="1"/>
  <c r="B983" i="2" s="1"/>
  <c r="B984" i="2" s="1"/>
  <c r="B985" i="2" s="1"/>
  <c r="B986" i="2" s="1"/>
  <c r="B987" i="2" s="1"/>
  <c r="B988" i="2" s="1"/>
  <c r="B989" i="2" s="1"/>
  <c r="B990" i="2" s="1"/>
  <c r="B991" i="2" s="1"/>
  <c r="B992" i="2" s="1"/>
  <c r="B993" i="2" s="1"/>
  <c r="B994" i="2" s="1"/>
  <c r="B995" i="2" s="1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5" i="2" s="1"/>
  <c r="B1016" i="2" s="1"/>
  <c r="B1017" i="2" s="1"/>
  <c r="B1018" i="2" s="1"/>
  <c r="B1019" i="2" s="1"/>
  <c r="B20" i="2"/>
  <c r="H20" i="2" l="1"/>
  <c r="F21" i="2"/>
  <c r="G20" i="2"/>
  <c r="L20" i="2" s="1"/>
  <c r="P19" i="2"/>
  <c r="R19" i="2" s="1"/>
  <c r="L19" i="2"/>
  <c r="O19" i="2" s="1"/>
  <c r="Q19" i="2" s="1"/>
  <c r="F26" i="3"/>
  <c r="E26" i="3"/>
  <c r="D33" i="3" s="1"/>
  <c r="E25" i="3"/>
  <c r="D32" i="3" s="1"/>
  <c r="F21" i="3"/>
  <c r="G21" i="3" s="1"/>
  <c r="H21" i="3" s="1"/>
  <c r="I21" i="3" s="1"/>
  <c r="J21" i="3" s="1"/>
  <c r="K21" i="3" s="1"/>
  <c r="L21" i="3" s="1"/>
  <c r="M21" i="3" s="1"/>
  <c r="N21" i="3" s="1"/>
  <c r="O21" i="3" s="1"/>
  <c r="P21" i="3" s="1"/>
  <c r="Q21" i="3" s="1"/>
  <c r="R21" i="3" s="1"/>
  <c r="S21" i="3" s="1"/>
  <c r="T21" i="3" s="1"/>
  <c r="U21" i="3" s="1"/>
  <c r="V21" i="3" s="1"/>
  <c r="W21" i="3" s="1"/>
  <c r="X21" i="3" s="1"/>
  <c r="Y21" i="3" s="1"/>
  <c r="Z21" i="3" s="1"/>
  <c r="AA21" i="3" s="1"/>
  <c r="AB21" i="3" s="1"/>
  <c r="AC21" i="3" s="1"/>
  <c r="AD21" i="3" s="1"/>
  <c r="AE21" i="3" s="1"/>
  <c r="AF21" i="3" s="1"/>
  <c r="AG21" i="3" s="1"/>
  <c r="AH21" i="3" s="1"/>
  <c r="AI21" i="3" s="1"/>
  <c r="AJ21" i="3" s="1"/>
  <c r="AK21" i="3" s="1"/>
  <c r="E24" i="3"/>
  <c r="D31" i="3" s="1"/>
  <c r="F30" i="3"/>
  <c r="F24" i="3"/>
  <c r="F27" i="3"/>
  <c r="F25" i="3"/>
  <c r="G22" i="3"/>
  <c r="B19" i="2"/>
  <c r="B17" i="2"/>
  <c r="M17" i="1"/>
  <c r="L17" i="1"/>
  <c r="K17" i="1"/>
  <c r="J17" i="1"/>
  <c r="I17" i="1"/>
  <c r="H17" i="1"/>
  <c r="G17" i="1"/>
  <c r="F17" i="1"/>
  <c r="E17" i="1"/>
  <c r="D17" i="1"/>
  <c r="C17" i="1"/>
  <c r="M11" i="1"/>
  <c r="L11" i="1"/>
  <c r="K11" i="1"/>
  <c r="J11" i="1"/>
  <c r="I11" i="1"/>
  <c r="H11" i="1"/>
  <c r="G11" i="1"/>
  <c r="F11" i="1"/>
  <c r="E11" i="1"/>
  <c r="D11" i="1"/>
  <c r="C11" i="1"/>
  <c r="V1" i="1"/>
  <c r="U1" i="1"/>
  <c r="T1" i="1"/>
  <c r="S1" i="1"/>
  <c r="R1" i="1"/>
  <c r="Q1" i="1"/>
  <c r="P1" i="1"/>
  <c r="O1" i="1"/>
  <c r="N1" i="1"/>
  <c r="M1" i="1"/>
  <c r="L1" i="1"/>
  <c r="K1" i="1"/>
  <c r="J1" i="1"/>
  <c r="I1" i="1"/>
  <c r="H1" i="1"/>
  <c r="G1" i="1"/>
  <c r="F1" i="1"/>
  <c r="E1" i="1"/>
  <c r="D1" i="1"/>
  <c r="C1" i="1"/>
  <c r="B1019" i="1"/>
  <c r="B1015" i="1"/>
  <c r="B1016" i="1" s="1"/>
  <c r="B1017" i="1" s="1"/>
  <c r="B1018" i="1" s="1"/>
  <c r="B1008" i="1"/>
  <c r="B1009" i="1" s="1"/>
  <c r="B1010" i="1" s="1"/>
  <c r="B1011" i="1" s="1"/>
  <c r="B1012" i="1" s="1"/>
  <c r="B1013" i="1" s="1"/>
  <c r="B1014" i="1" s="1"/>
  <c r="B94" i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C93" i="1"/>
  <c r="F93" i="1" s="1"/>
  <c r="C92" i="1"/>
  <c r="F92" i="1" s="1"/>
  <c r="C91" i="1"/>
  <c r="F91" i="1" s="1"/>
  <c r="C90" i="1"/>
  <c r="C89" i="1"/>
  <c r="F89" i="1" s="1"/>
  <c r="C88" i="1"/>
  <c r="F88" i="1" s="1"/>
  <c r="C87" i="1"/>
  <c r="F87" i="1" s="1"/>
  <c r="C86" i="1"/>
  <c r="F86" i="1" s="1"/>
  <c r="C85" i="1"/>
  <c r="F85" i="1" s="1"/>
  <c r="C84" i="1"/>
  <c r="F84" i="1" s="1"/>
  <c r="C83" i="1"/>
  <c r="F83" i="1" s="1"/>
  <c r="C82" i="1"/>
  <c r="F82" i="1" s="1"/>
  <c r="C81" i="1"/>
  <c r="F81" i="1" s="1"/>
  <c r="C80" i="1"/>
  <c r="C79" i="1"/>
  <c r="F79" i="1" s="1"/>
  <c r="C78" i="1"/>
  <c r="F78" i="1" s="1"/>
  <c r="C77" i="1"/>
  <c r="F77" i="1" s="1"/>
  <c r="C76" i="1"/>
  <c r="F76" i="1" s="1"/>
  <c r="C75" i="1"/>
  <c r="F75" i="1" s="1"/>
  <c r="C74" i="1"/>
  <c r="F74" i="1" s="1"/>
  <c r="C73" i="1"/>
  <c r="F73" i="1" s="1"/>
  <c r="C72" i="1"/>
  <c r="F72" i="1" s="1"/>
  <c r="C71" i="1"/>
  <c r="F71" i="1" s="1"/>
  <c r="C70" i="1"/>
  <c r="F70" i="1" s="1"/>
  <c r="C69" i="1"/>
  <c r="F69" i="1" s="1"/>
  <c r="C68" i="1"/>
  <c r="F68" i="1" s="1"/>
  <c r="C67" i="1"/>
  <c r="F67" i="1" s="1"/>
  <c r="C66" i="1"/>
  <c r="C65" i="1"/>
  <c r="F65" i="1" s="1"/>
  <c r="C64" i="1"/>
  <c r="F64" i="1" s="1"/>
  <c r="C63" i="1"/>
  <c r="F63" i="1" s="1"/>
  <c r="C62" i="1"/>
  <c r="F62" i="1" s="1"/>
  <c r="C61" i="1"/>
  <c r="F61" i="1" s="1"/>
  <c r="C60" i="1"/>
  <c r="F60" i="1" s="1"/>
  <c r="C59" i="1"/>
  <c r="F59" i="1" s="1"/>
  <c r="C58" i="1"/>
  <c r="F58" i="1" s="1"/>
  <c r="C57" i="1"/>
  <c r="F57" i="1" s="1"/>
  <c r="C56" i="1"/>
  <c r="F56" i="1" s="1"/>
  <c r="C55" i="1"/>
  <c r="F55" i="1" s="1"/>
  <c r="C54" i="1"/>
  <c r="F54" i="1" s="1"/>
  <c r="C53" i="1"/>
  <c r="C52" i="1"/>
  <c r="F52" i="1" s="1"/>
  <c r="C51" i="1"/>
  <c r="F51" i="1" s="1"/>
  <c r="C50" i="1"/>
  <c r="F50" i="1" s="1"/>
  <c r="C49" i="1"/>
  <c r="F49" i="1" s="1"/>
  <c r="C48" i="1"/>
  <c r="F48" i="1" s="1"/>
  <c r="C47" i="1"/>
  <c r="F47" i="1" s="1"/>
  <c r="C46" i="1"/>
  <c r="F46" i="1" s="1"/>
  <c r="C45" i="1"/>
  <c r="F45" i="1" s="1"/>
  <c r="C44" i="1"/>
  <c r="F44" i="1" s="1"/>
  <c r="C43" i="1"/>
  <c r="F43" i="1" s="1"/>
  <c r="C42" i="1"/>
  <c r="C41" i="1"/>
  <c r="F41" i="1" s="1"/>
  <c r="C40" i="1"/>
  <c r="F40" i="1" s="1"/>
  <c r="C39" i="1"/>
  <c r="F39" i="1" s="1"/>
  <c r="C38" i="1"/>
  <c r="F38" i="1" s="1"/>
  <c r="C37" i="1"/>
  <c r="F37" i="1" s="1"/>
  <c r="C36" i="1"/>
  <c r="F36" i="1" s="1"/>
  <c r="C35" i="1"/>
  <c r="F35" i="1" s="1"/>
  <c r="C34" i="1"/>
  <c r="F34" i="1" s="1"/>
  <c r="C33" i="1"/>
  <c r="F33" i="1" s="1"/>
  <c r="C32" i="1"/>
  <c r="F32" i="1" s="1"/>
  <c r="C31" i="1"/>
  <c r="F31" i="1" s="1"/>
  <c r="C30" i="1"/>
  <c r="F30" i="1" s="1"/>
  <c r="C29" i="1"/>
  <c r="F29" i="1" s="1"/>
  <c r="C28" i="1"/>
  <c r="F28" i="1" s="1"/>
  <c r="C27" i="1"/>
  <c r="F27" i="1" s="1"/>
  <c r="C26" i="1"/>
  <c r="F26" i="1" s="1"/>
  <c r="C25" i="1"/>
  <c r="F25" i="1" s="1"/>
  <c r="C24" i="1"/>
  <c r="F24" i="1" s="1"/>
  <c r="C23" i="1"/>
  <c r="F23" i="1" s="1"/>
  <c r="C22" i="1"/>
  <c r="F22" i="1" s="1"/>
  <c r="C21" i="1"/>
  <c r="F21" i="1" s="1"/>
  <c r="C20" i="1"/>
  <c r="F20" i="1" s="1"/>
  <c r="C19" i="1"/>
  <c r="B22" i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21" i="1"/>
  <c r="B20" i="1"/>
  <c r="B17" i="1"/>
  <c r="O20" i="2" l="1"/>
  <c r="Q20" i="2" s="1"/>
  <c r="M20" i="2"/>
  <c r="P20" i="2" s="1"/>
  <c r="R20" i="2" s="1"/>
  <c r="F22" i="2"/>
  <c r="I21" i="2"/>
  <c r="H21" i="2"/>
  <c r="G21" i="2"/>
  <c r="G30" i="3"/>
  <c r="G25" i="3"/>
  <c r="E32" i="3" s="1"/>
  <c r="G24" i="3"/>
  <c r="E31" i="3" s="1"/>
  <c r="H22" i="3"/>
  <c r="G27" i="3"/>
  <c r="G26" i="3"/>
  <c r="E33" i="3" s="1"/>
  <c r="D93" i="1"/>
  <c r="G93" i="1" s="1"/>
  <c r="D112" i="1"/>
  <c r="D109" i="1"/>
  <c r="D101" i="1"/>
  <c r="D94" i="1"/>
  <c r="D107" i="1"/>
  <c r="D116" i="1"/>
  <c r="D104" i="1"/>
  <c r="D96" i="1"/>
  <c r="D110" i="1"/>
  <c r="D99" i="1"/>
  <c r="D119" i="1"/>
  <c r="D114" i="1"/>
  <c r="D105" i="1"/>
  <c r="D108" i="1"/>
  <c r="D100" i="1"/>
  <c r="D118" i="1"/>
  <c r="D111" i="1"/>
  <c r="D106" i="1"/>
  <c r="D103" i="1"/>
  <c r="D98" i="1"/>
  <c r="D115" i="1"/>
  <c r="D113" i="1"/>
  <c r="D95" i="1"/>
  <c r="D117" i="1"/>
  <c r="D102" i="1"/>
  <c r="D97" i="1"/>
  <c r="D19" i="1"/>
  <c r="D20" i="1"/>
  <c r="G20" i="1" s="1"/>
  <c r="D27" i="1"/>
  <c r="G27" i="1" s="1"/>
  <c r="D44" i="1"/>
  <c r="E44" i="1" s="1"/>
  <c r="H44" i="1" s="1"/>
  <c r="D52" i="1"/>
  <c r="E52" i="1" s="1"/>
  <c r="H52" i="1" s="1"/>
  <c r="D36" i="1"/>
  <c r="E36" i="1" s="1"/>
  <c r="H36" i="1" s="1"/>
  <c r="D21" i="1"/>
  <c r="G21" i="1" s="1"/>
  <c r="D60" i="1"/>
  <c r="G60" i="1" s="1"/>
  <c r="D68" i="1"/>
  <c r="G68" i="1" s="1"/>
  <c r="D28" i="1"/>
  <c r="G28" i="1" s="1"/>
  <c r="D76" i="1"/>
  <c r="G76" i="1" s="1"/>
  <c r="D29" i="1"/>
  <c r="G29" i="1" s="1"/>
  <c r="D84" i="1"/>
  <c r="E84" i="1" s="1"/>
  <c r="H84" i="1" s="1"/>
  <c r="D35" i="1"/>
  <c r="G35" i="1" s="1"/>
  <c r="D92" i="1"/>
  <c r="G92" i="1" s="1"/>
  <c r="D22" i="1"/>
  <c r="E22" i="1" s="1"/>
  <c r="H22" i="1" s="1"/>
  <c r="D30" i="1"/>
  <c r="D38" i="1"/>
  <c r="G38" i="1" s="1"/>
  <c r="D46" i="1"/>
  <c r="G46" i="1" s="1"/>
  <c r="D54" i="1"/>
  <c r="E54" i="1" s="1"/>
  <c r="H54" i="1" s="1"/>
  <c r="D62" i="1"/>
  <c r="G62" i="1" s="1"/>
  <c r="D70" i="1"/>
  <c r="G70" i="1" s="1"/>
  <c r="D78" i="1"/>
  <c r="G78" i="1" s="1"/>
  <c r="D86" i="1"/>
  <c r="G86" i="1" s="1"/>
  <c r="D23" i="1"/>
  <c r="G23" i="1" s="1"/>
  <c r="D31" i="1"/>
  <c r="G31" i="1" s="1"/>
  <c r="D39" i="1"/>
  <c r="G39" i="1" s="1"/>
  <c r="D47" i="1"/>
  <c r="G47" i="1" s="1"/>
  <c r="D55" i="1"/>
  <c r="G55" i="1" s="1"/>
  <c r="D63" i="1"/>
  <c r="G63" i="1" s="1"/>
  <c r="D71" i="1"/>
  <c r="G71" i="1" s="1"/>
  <c r="D79" i="1"/>
  <c r="G79" i="1" s="1"/>
  <c r="D87" i="1"/>
  <c r="G87" i="1" s="1"/>
  <c r="D24" i="1"/>
  <c r="G24" i="1" s="1"/>
  <c r="D32" i="1"/>
  <c r="G32" i="1" s="1"/>
  <c r="D40" i="1"/>
  <c r="G40" i="1" s="1"/>
  <c r="D48" i="1"/>
  <c r="E48" i="1" s="1"/>
  <c r="H48" i="1" s="1"/>
  <c r="D56" i="1"/>
  <c r="G56" i="1" s="1"/>
  <c r="D64" i="1"/>
  <c r="G64" i="1" s="1"/>
  <c r="D72" i="1"/>
  <c r="G72" i="1" s="1"/>
  <c r="D80" i="1"/>
  <c r="G80" i="1" s="1"/>
  <c r="D88" i="1"/>
  <c r="E88" i="1" s="1"/>
  <c r="H88" i="1" s="1"/>
  <c r="D25" i="1"/>
  <c r="G25" i="1" s="1"/>
  <c r="D33" i="1"/>
  <c r="G33" i="1" s="1"/>
  <c r="D41" i="1"/>
  <c r="G41" i="1" s="1"/>
  <c r="D49" i="1"/>
  <c r="G49" i="1" s="1"/>
  <c r="D57" i="1"/>
  <c r="G57" i="1" s="1"/>
  <c r="D65" i="1"/>
  <c r="G65" i="1" s="1"/>
  <c r="D73" i="1"/>
  <c r="G73" i="1" s="1"/>
  <c r="D81" i="1"/>
  <c r="G81" i="1" s="1"/>
  <c r="D89" i="1"/>
  <c r="G89" i="1" s="1"/>
  <c r="D26" i="1"/>
  <c r="G26" i="1" s="1"/>
  <c r="D34" i="1"/>
  <c r="G34" i="1" s="1"/>
  <c r="D42" i="1"/>
  <c r="G42" i="1" s="1"/>
  <c r="D50" i="1"/>
  <c r="G50" i="1" s="1"/>
  <c r="D58" i="1"/>
  <c r="E58" i="1" s="1"/>
  <c r="D66" i="1"/>
  <c r="G66" i="1" s="1"/>
  <c r="D74" i="1"/>
  <c r="G74" i="1" s="1"/>
  <c r="D82" i="1"/>
  <c r="E82" i="1" s="1"/>
  <c r="D90" i="1"/>
  <c r="G90" i="1" s="1"/>
  <c r="D43" i="1"/>
  <c r="G43" i="1" s="1"/>
  <c r="D51" i="1"/>
  <c r="G51" i="1" s="1"/>
  <c r="D59" i="1"/>
  <c r="E59" i="1" s="1"/>
  <c r="H59" i="1" s="1"/>
  <c r="D67" i="1"/>
  <c r="G67" i="1" s="1"/>
  <c r="D75" i="1"/>
  <c r="G75" i="1" s="1"/>
  <c r="D83" i="1"/>
  <c r="E83" i="1" s="1"/>
  <c r="H83" i="1" s="1"/>
  <c r="D91" i="1"/>
  <c r="E91" i="1" s="1"/>
  <c r="H91" i="1" s="1"/>
  <c r="D37" i="1"/>
  <c r="G37" i="1" s="1"/>
  <c r="D45" i="1"/>
  <c r="G45" i="1" s="1"/>
  <c r="D53" i="1"/>
  <c r="G53" i="1" s="1"/>
  <c r="D61" i="1"/>
  <c r="G61" i="1" s="1"/>
  <c r="D69" i="1"/>
  <c r="G69" i="1" s="1"/>
  <c r="D77" i="1"/>
  <c r="G77" i="1" s="1"/>
  <c r="D85" i="1"/>
  <c r="E85" i="1" s="1"/>
  <c r="H85" i="1" s="1"/>
  <c r="E93" i="1"/>
  <c r="H93" i="1" s="1"/>
  <c r="F42" i="1"/>
  <c r="F66" i="1"/>
  <c r="E27" i="1"/>
  <c r="H27" i="1" s="1"/>
  <c r="E76" i="1"/>
  <c r="H76" i="1" s="1"/>
  <c r="F53" i="1"/>
  <c r="F90" i="1"/>
  <c r="E20" i="1"/>
  <c r="H20" i="1" s="1"/>
  <c r="E33" i="1"/>
  <c r="H33" i="1" s="1"/>
  <c r="E30" i="1"/>
  <c r="H30" i="1" s="1"/>
  <c r="E38" i="1"/>
  <c r="H38" i="1" s="1"/>
  <c r="F80" i="1"/>
  <c r="E32" i="1"/>
  <c r="H32" i="1" s="1"/>
  <c r="E89" i="1"/>
  <c r="H89" i="1" s="1"/>
  <c r="E46" i="1"/>
  <c r="H46" i="1" s="1"/>
  <c r="G30" i="1"/>
  <c r="E73" i="1"/>
  <c r="E25" i="1"/>
  <c r="H82" i="1"/>
  <c r="E39" i="1"/>
  <c r="E29" i="1"/>
  <c r="E19" i="1"/>
  <c r="L21" i="2" l="1"/>
  <c r="O21" i="2" s="1"/>
  <c r="Q21" i="2" s="1"/>
  <c r="M21" i="2"/>
  <c r="P21" i="2" s="1"/>
  <c r="R21" i="2" s="1"/>
  <c r="F23" i="2"/>
  <c r="I22" i="2"/>
  <c r="H22" i="2"/>
  <c r="G22" i="2"/>
  <c r="H30" i="3"/>
  <c r="H25" i="3"/>
  <c r="H24" i="3"/>
  <c r="I22" i="3"/>
  <c r="H26" i="3"/>
  <c r="H27" i="3"/>
  <c r="G54" i="1"/>
  <c r="E47" i="1"/>
  <c r="G44" i="1"/>
  <c r="E40" i="1"/>
  <c r="H40" i="1" s="1"/>
  <c r="G104" i="1"/>
  <c r="E104" i="1"/>
  <c r="E116" i="1"/>
  <c r="G116" i="1"/>
  <c r="G95" i="1"/>
  <c r="E95" i="1"/>
  <c r="E100" i="1"/>
  <c r="G100" i="1"/>
  <c r="G113" i="1"/>
  <c r="E113" i="1"/>
  <c r="E108" i="1"/>
  <c r="G108" i="1"/>
  <c r="E115" i="1"/>
  <c r="G115" i="1"/>
  <c r="G105" i="1"/>
  <c r="E105" i="1"/>
  <c r="E107" i="1"/>
  <c r="G107" i="1"/>
  <c r="G98" i="1"/>
  <c r="E98" i="1"/>
  <c r="E114" i="1"/>
  <c r="G114" i="1"/>
  <c r="G94" i="1"/>
  <c r="E94" i="1"/>
  <c r="H94" i="1" s="1"/>
  <c r="G103" i="1"/>
  <c r="E103" i="1"/>
  <c r="G101" i="1"/>
  <c r="E101" i="1"/>
  <c r="E31" i="1"/>
  <c r="E28" i="1"/>
  <c r="H28" i="1" s="1"/>
  <c r="E68" i="1"/>
  <c r="H68" i="1" s="1"/>
  <c r="G97" i="1"/>
  <c r="E97" i="1"/>
  <c r="G106" i="1"/>
  <c r="E106" i="1"/>
  <c r="E99" i="1"/>
  <c r="G99" i="1"/>
  <c r="G109" i="1"/>
  <c r="E109" i="1"/>
  <c r="G102" i="1"/>
  <c r="E102" i="1"/>
  <c r="G111" i="1"/>
  <c r="E111" i="1"/>
  <c r="G110" i="1"/>
  <c r="E110" i="1"/>
  <c r="E112" i="1"/>
  <c r="G112" i="1"/>
  <c r="G119" i="1"/>
  <c r="E119" i="1"/>
  <c r="G117" i="1"/>
  <c r="E117" i="1"/>
  <c r="G118" i="1"/>
  <c r="E118" i="1"/>
  <c r="G96" i="1"/>
  <c r="E96" i="1"/>
  <c r="G36" i="1"/>
  <c r="E35" i="1"/>
  <c r="H35" i="1" s="1"/>
  <c r="E63" i="1"/>
  <c r="E26" i="1"/>
  <c r="I26" i="1" s="1"/>
  <c r="G52" i="1"/>
  <c r="G82" i="1"/>
  <c r="E60" i="1"/>
  <c r="H60" i="1" s="1"/>
  <c r="I59" i="1"/>
  <c r="E21" i="1"/>
  <c r="I21" i="1" s="1"/>
  <c r="E71" i="1"/>
  <c r="E92" i="1"/>
  <c r="H92" i="1" s="1"/>
  <c r="G91" i="1"/>
  <c r="E81" i="1"/>
  <c r="H81" i="1" s="1"/>
  <c r="G22" i="1"/>
  <c r="E86" i="1"/>
  <c r="H86" i="1" s="1"/>
  <c r="E79" i="1"/>
  <c r="H79" i="1" s="1"/>
  <c r="H58" i="1"/>
  <c r="E65" i="1"/>
  <c r="H65" i="1" s="1"/>
  <c r="E24" i="1"/>
  <c r="H24" i="1" s="1"/>
  <c r="E90" i="1"/>
  <c r="H90" i="1" s="1"/>
  <c r="G88" i="1"/>
  <c r="E57" i="1"/>
  <c r="H57" i="1" s="1"/>
  <c r="E78" i="1"/>
  <c r="H78" i="1" s="1"/>
  <c r="I83" i="1"/>
  <c r="G83" i="1"/>
  <c r="E62" i="1"/>
  <c r="H62" i="1" s="1"/>
  <c r="G48" i="1"/>
  <c r="E41" i="1"/>
  <c r="H41" i="1" s="1"/>
  <c r="E87" i="1"/>
  <c r="H87" i="1" s="1"/>
  <c r="G84" i="1"/>
  <c r="E74" i="1"/>
  <c r="H74" i="1" s="1"/>
  <c r="E34" i="1"/>
  <c r="H34" i="1" s="1"/>
  <c r="E80" i="1"/>
  <c r="H80" i="1" s="1"/>
  <c r="E55" i="1"/>
  <c r="H55" i="1" s="1"/>
  <c r="G85" i="1"/>
  <c r="E61" i="1"/>
  <c r="H61" i="1" s="1"/>
  <c r="E64" i="1"/>
  <c r="H64" i="1" s="1"/>
  <c r="E50" i="1"/>
  <c r="H50" i="1" s="1"/>
  <c r="G59" i="1"/>
  <c r="E70" i="1"/>
  <c r="H70" i="1" s="1"/>
  <c r="E72" i="1"/>
  <c r="H72" i="1" s="1"/>
  <c r="E67" i="1"/>
  <c r="H67" i="1" s="1"/>
  <c r="G58" i="1"/>
  <c r="E49" i="1"/>
  <c r="I49" i="1" s="1"/>
  <c r="E56" i="1"/>
  <c r="H56" i="1" s="1"/>
  <c r="E75" i="1"/>
  <c r="H75" i="1" s="1"/>
  <c r="E37" i="1"/>
  <c r="H37" i="1" s="1"/>
  <c r="E23" i="1"/>
  <c r="I23" i="1" s="1"/>
  <c r="E66" i="1"/>
  <c r="H66" i="1" s="1"/>
  <c r="E53" i="1"/>
  <c r="H53" i="1" s="1"/>
  <c r="E45" i="1"/>
  <c r="H45" i="1" s="1"/>
  <c r="E69" i="1"/>
  <c r="H69" i="1" s="1"/>
  <c r="E43" i="1"/>
  <c r="H43" i="1" s="1"/>
  <c r="E51" i="1"/>
  <c r="H51" i="1" s="1"/>
  <c r="E77" i="1"/>
  <c r="H77" i="1" s="1"/>
  <c r="E42" i="1"/>
  <c r="H42" i="1" s="1"/>
  <c r="I20" i="1"/>
  <c r="I84" i="1"/>
  <c r="I85" i="1"/>
  <c r="I89" i="1"/>
  <c r="I33" i="1"/>
  <c r="I36" i="1"/>
  <c r="I92" i="1"/>
  <c r="I28" i="1"/>
  <c r="H73" i="1"/>
  <c r="H47" i="1"/>
  <c r="I47" i="1"/>
  <c r="H29" i="1"/>
  <c r="I29" i="1"/>
  <c r="H21" i="1"/>
  <c r="H39" i="1"/>
  <c r="I39" i="1"/>
  <c r="H31" i="1"/>
  <c r="I31" i="1"/>
  <c r="I32" i="1"/>
  <c r="H71" i="1"/>
  <c r="H63" i="1"/>
  <c r="I48" i="1"/>
  <c r="H25" i="1"/>
  <c r="I30" i="1"/>
  <c r="I40" i="1"/>
  <c r="P4" i="4" l="1"/>
  <c r="P7" i="4" s="1"/>
  <c r="O4" i="4"/>
  <c r="G4" i="4"/>
  <c r="N4" i="4"/>
  <c r="F4" i="4"/>
  <c r="F7" i="4" s="1"/>
  <c r="M4" i="4"/>
  <c r="E4" i="4"/>
  <c r="L4" i="4"/>
  <c r="L7" i="4" s="1"/>
  <c r="K4" i="4"/>
  <c r="K7" i="4" s="1"/>
  <c r="J4" i="4"/>
  <c r="J7" i="4" s="1"/>
  <c r="I4" i="4"/>
  <c r="H4" i="4"/>
  <c r="H7" i="4" s="1"/>
  <c r="E7" i="4"/>
  <c r="O7" i="4"/>
  <c r="G7" i="4"/>
  <c r="N7" i="4"/>
  <c r="M7" i="4"/>
  <c r="I7" i="4"/>
  <c r="L22" i="2"/>
  <c r="O22" i="2" s="1"/>
  <c r="Q22" i="2" s="1"/>
  <c r="M22" i="2"/>
  <c r="P22" i="2" s="1"/>
  <c r="R22" i="2" s="1"/>
  <c r="I23" i="2"/>
  <c r="H23" i="2"/>
  <c r="G23" i="2"/>
  <c r="I24" i="3"/>
  <c r="F31" i="3" s="1"/>
  <c r="J22" i="3"/>
  <c r="I27" i="3"/>
  <c r="I26" i="3"/>
  <c r="F33" i="3" s="1"/>
  <c r="I25" i="3"/>
  <c r="F32" i="3" s="1"/>
  <c r="I30" i="3"/>
  <c r="I41" i="1"/>
  <c r="I27" i="1"/>
  <c r="H26" i="1"/>
  <c r="I94" i="1"/>
  <c r="I96" i="1"/>
  <c r="H96" i="1"/>
  <c r="I109" i="1"/>
  <c r="H109" i="1"/>
  <c r="I100" i="1"/>
  <c r="H100" i="1"/>
  <c r="H112" i="1"/>
  <c r="I112" i="1"/>
  <c r="H95" i="1"/>
  <c r="I95" i="1"/>
  <c r="H118" i="1"/>
  <c r="I118" i="1"/>
  <c r="H110" i="1"/>
  <c r="I110" i="1"/>
  <c r="H114" i="1"/>
  <c r="I114" i="1"/>
  <c r="I115" i="1"/>
  <c r="H115" i="1"/>
  <c r="I99" i="1"/>
  <c r="H99" i="1"/>
  <c r="I101" i="1"/>
  <c r="H101" i="1"/>
  <c r="H98" i="1"/>
  <c r="I98" i="1"/>
  <c r="I105" i="1"/>
  <c r="H105" i="1"/>
  <c r="H117" i="1"/>
  <c r="I117" i="1"/>
  <c r="H111" i="1"/>
  <c r="I111" i="1"/>
  <c r="H106" i="1"/>
  <c r="I106" i="1"/>
  <c r="I108" i="1"/>
  <c r="H108" i="1"/>
  <c r="I116" i="1"/>
  <c r="H116" i="1"/>
  <c r="H103" i="1"/>
  <c r="I103" i="1"/>
  <c r="I113" i="1"/>
  <c r="H113" i="1"/>
  <c r="I104" i="1"/>
  <c r="H104" i="1"/>
  <c r="I119" i="1"/>
  <c r="H119" i="1"/>
  <c r="H102" i="1"/>
  <c r="I102" i="1"/>
  <c r="I97" i="1"/>
  <c r="H97" i="1"/>
  <c r="I107" i="1"/>
  <c r="H107" i="1"/>
  <c r="I60" i="1"/>
  <c r="I35" i="1"/>
  <c r="I50" i="1"/>
  <c r="H49" i="1"/>
  <c r="I34" i="1"/>
  <c r="I22" i="1"/>
  <c r="I71" i="1"/>
  <c r="I82" i="1"/>
  <c r="I64" i="1"/>
  <c r="I25" i="1"/>
  <c r="I93" i="1"/>
  <c r="I91" i="1"/>
  <c r="I58" i="1"/>
  <c r="I90" i="1"/>
  <c r="I45" i="1"/>
  <c r="I46" i="1"/>
  <c r="I63" i="1"/>
  <c r="I56" i="1"/>
  <c r="I55" i="1"/>
  <c r="I79" i="1"/>
  <c r="I62" i="1"/>
  <c r="I86" i="1"/>
  <c r="I80" i="1"/>
  <c r="I54" i="1"/>
  <c r="I24" i="1"/>
  <c r="I65" i="1"/>
  <c r="I72" i="1"/>
  <c r="I87" i="1"/>
  <c r="I57" i="1"/>
  <c r="I44" i="1"/>
  <c r="I78" i="1"/>
  <c r="I68" i="1"/>
  <c r="I37" i="1"/>
  <c r="I38" i="1"/>
  <c r="I53" i="1"/>
  <c r="I77" i="1"/>
  <c r="I74" i="1"/>
  <c r="I88" i="1"/>
  <c r="I61" i="1"/>
  <c r="I81" i="1"/>
  <c r="I70" i="1"/>
  <c r="H23" i="1"/>
  <c r="I69" i="1"/>
  <c r="I52" i="1"/>
  <c r="I75" i="1"/>
  <c r="I73" i="1"/>
  <c r="I76" i="1"/>
  <c r="I42" i="1"/>
  <c r="I67" i="1"/>
  <c r="I66" i="1"/>
  <c r="I43" i="1"/>
  <c r="I51" i="1"/>
  <c r="D10" i="4" l="1"/>
  <c r="E5" i="4"/>
  <c r="F5" i="4" s="1"/>
  <c r="G5" i="4" s="1"/>
  <c r="H5" i="4" s="1"/>
  <c r="I5" i="4" s="1"/>
  <c r="J5" i="4" s="1"/>
  <c r="L23" i="2"/>
  <c r="O23" i="2" s="1"/>
  <c r="Q23" i="2" s="1"/>
  <c r="M23" i="2"/>
  <c r="P23" i="2" s="1"/>
  <c r="R23" i="2" s="1"/>
  <c r="J24" i="3"/>
  <c r="K22" i="3"/>
  <c r="J27" i="3"/>
  <c r="J25" i="3"/>
  <c r="J26" i="3"/>
  <c r="J30" i="3"/>
  <c r="K5" i="4" l="1"/>
  <c r="L5" i="4" s="1"/>
  <c r="M5" i="4" s="1"/>
  <c r="N5" i="4" s="1"/>
  <c r="O5" i="4" s="1"/>
  <c r="P5" i="4" s="1"/>
  <c r="K30" i="3"/>
  <c r="L22" i="3"/>
  <c r="K27" i="3"/>
  <c r="K26" i="3"/>
  <c r="G33" i="3" s="1"/>
  <c r="K25" i="3"/>
  <c r="G32" i="3" s="1"/>
  <c r="K24" i="3"/>
  <c r="G31" i="3" s="1"/>
  <c r="D9" i="4" l="1"/>
  <c r="L27" i="3"/>
  <c r="L26" i="3"/>
  <c r="L24" i="3"/>
  <c r="L25" i="3"/>
  <c r="M22" i="3"/>
  <c r="L30" i="3"/>
  <c r="M26" i="3" l="1"/>
  <c r="H33" i="3" s="1"/>
  <c r="M25" i="3"/>
  <c r="H32" i="3" s="1"/>
  <c r="M24" i="3"/>
  <c r="H31" i="3" s="1"/>
  <c r="N22" i="3"/>
  <c r="M27" i="3"/>
  <c r="M30" i="3"/>
  <c r="N30" i="3" l="1"/>
  <c r="N26" i="3"/>
  <c r="N25" i="3"/>
  <c r="N24" i="3"/>
  <c r="O22" i="3"/>
  <c r="N27" i="3"/>
  <c r="O25" i="3" l="1"/>
  <c r="I32" i="3" s="1"/>
  <c r="O24" i="3"/>
  <c r="I31" i="3" s="1"/>
  <c r="P22" i="3"/>
  <c r="O27" i="3"/>
  <c r="O26" i="3"/>
  <c r="I33" i="3" s="1"/>
  <c r="O30" i="3"/>
  <c r="P25" i="3" l="1"/>
  <c r="P24" i="3"/>
  <c r="Q22" i="3"/>
  <c r="P27" i="3"/>
  <c r="P26" i="3"/>
  <c r="P30" i="3"/>
  <c r="Q30" i="3" l="1"/>
  <c r="Q24" i="3"/>
  <c r="J31" i="3" s="1"/>
  <c r="R22" i="3"/>
  <c r="Q27" i="3"/>
  <c r="Q26" i="3"/>
  <c r="J33" i="3" s="1"/>
  <c r="Q25" i="3"/>
  <c r="J32" i="3" s="1"/>
  <c r="R24" i="3" l="1"/>
  <c r="S22" i="3"/>
  <c r="R27" i="3"/>
  <c r="R26" i="3"/>
  <c r="R25" i="3"/>
  <c r="R30" i="3"/>
  <c r="S30" i="3" l="1"/>
  <c r="T22" i="3"/>
  <c r="S27" i="3"/>
  <c r="S26" i="3"/>
  <c r="K33" i="3" s="1"/>
  <c r="S25" i="3"/>
  <c r="K32" i="3" s="1"/>
  <c r="S24" i="3"/>
  <c r="K31" i="3" s="1"/>
  <c r="T30" i="3" l="1"/>
  <c r="T27" i="3"/>
  <c r="T26" i="3"/>
  <c r="T25" i="3"/>
  <c r="T24" i="3"/>
  <c r="U22" i="3"/>
  <c r="U26" i="3" l="1"/>
  <c r="L33" i="3" s="1"/>
  <c r="U25" i="3"/>
  <c r="L32" i="3" s="1"/>
  <c r="V22" i="3"/>
  <c r="U24" i="3"/>
  <c r="L31" i="3" s="1"/>
  <c r="U27" i="3"/>
  <c r="V26" i="3" l="1"/>
  <c r="V25" i="3"/>
  <c r="W22" i="3"/>
  <c r="V27" i="3"/>
  <c r="V24" i="3"/>
  <c r="W25" i="3" l="1"/>
  <c r="M32" i="3" s="1"/>
  <c r="W24" i="3"/>
  <c r="M31" i="3" s="1"/>
  <c r="X22" i="3"/>
  <c r="W27" i="3"/>
  <c r="W26" i="3"/>
  <c r="M33" i="3" s="1"/>
  <c r="X25" i="3" l="1"/>
  <c r="X24" i="3"/>
  <c r="Y22" i="3"/>
  <c r="X26" i="3"/>
  <c r="X27" i="3"/>
  <c r="Y24" i="3" l="1"/>
  <c r="N31" i="3" s="1"/>
  <c r="Z22" i="3"/>
  <c r="Y27" i="3"/>
  <c r="Y26" i="3"/>
  <c r="N33" i="3" s="1"/>
  <c r="Y25" i="3"/>
  <c r="N32" i="3" s="1"/>
  <c r="Z24" i="3" l="1"/>
  <c r="AA22" i="3"/>
  <c r="Z27" i="3"/>
  <c r="Z25" i="3"/>
  <c r="Z26" i="3"/>
  <c r="AB22" i="3" l="1"/>
  <c r="AA27" i="3"/>
  <c r="AA26" i="3"/>
  <c r="O33" i="3" s="1"/>
  <c r="AA25" i="3"/>
  <c r="O32" i="3" s="1"/>
  <c r="AA24" i="3"/>
  <c r="O31" i="3" s="1"/>
  <c r="AB27" i="3" l="1"/>
  <c r="AB26" i="3"/>
  <c r="AB24" i="3"/>
  <c r="AB25" i="3"/>
  <c r="AC22" i="3"/>
  <c r="AC26" i="3" l="1"/>
  <c r="P33" i="3" s="1"/>
  <c r="AC24" i="3"/>
  <c r="P31" i="3" s="1"/>
  <c r="AC25" i="3"/>
  <c r="P32" i="3" s="1"/>
  <c r="AD22" i="3"/>
  <c r="AC27" i="3"/>
  <c r="AD26" i="3" l="1"/>
  <c r="AE22" i="3"/>
  <c r="AD25" i="3"/>
  <c r="AD24" i="3"/>
  <c r="AD27" i="3"/>
  <c r="AE25" i="3" l="1"/>
  <c r="Q32" i="3" s="1"/>
  <c r="AE24" i="3"/>
  <c r="Q31" i="3" s="1"/>
  <c r="AF22" i="3"/>
  <c r="AE27" i="3"/>
  <c r="AE26" i="3"/>
  <c r="Q33" i="3" s="1"/>
  <c r="AF25" i="3" l="1"/>
  <c r="AF24" i="3"/>
  <c r="AG22" i="3"/>
  <c r="AF27" i="3"/>
  <c r="AF26" i="3"/>
  <c r="AG24" i="3" l="1"/>
  <c r="R31" i="3" s="1"/>
  <c r="AH22" i="3"/>
  <c r="AG27" i="3"/>
  <c r="AG26" i="3"/>
  <c r="R33" i="3" s="1"/>
  <c r="AG25" i="3"/>
  <c r="R32" i="3" s="1"/>
  <c r="AH24" i="3" l="1"/>
  <c r="AI22" i="3"/>
  <c r="AH27" i="3"/>
  <c r="AH26" i="3"/>
  <c r="AH25" i="3"/>
  <c r="AJ22" i="3" l="1"/>
  <c r="AI27" i="3"/>
  <c r="AI26" i="3"/>
  <c r="S33" i="3" s="1"/>
  <c r="AI25" i="3"/>
  <c r="S32" i="3" s="1"/>
  <c r="AI24" i="3"/>
  <c r="S31" i="3" s="1"/>
  <c r="AJ27" i="3" l="1"/>
  <c r="AJ26" i="3"/>
  <c r="AJ25" i="3"/>
  <c r="AJ24" i="3"/>
  <c r="AK22" i="3"/>
  <c r="AK26" i="3" l="1"/>
  <c r="T33" i="3" s="1"/>
  <c r="AK25" i="3"/>
  <c r="T32" i="3" s="1"/>
  <c r="AK24" i="3"/>
  <c r="T31" i="3" s="1"/>
  <c r="AK27" i="3"/>
</calcChain>
</file>

<file path=xl/sharedStrings.xml><?xml version="1.0" encoding="utf-8"?>
<sst xmlns="http://schemas.openxmlformats.org/spreadsheetml/2006/main" count="150" uniqueCount="77">
  <si>
    <t>Coste Fijo</t>
  </si>
  <si>
    <t>Coste Variable</t>
  </si>
  <si>
    <t>Descripcion coste</t>
  </si>
  <si>
    <t>Fijo</t>
  </si>
  <si>
    <t>Variable</t>
  </si>
  <si>
    <t>Unidad de tiempo</t>
  </si>
  <si>
    <t>Dias</t>
  </si>
  <si>
    <t>Meses</t>
  </si>
  <si>
    <t>Anos</t>
  </si>
  <si>
    <t>Valor</t>
  </si>
  <si>
    <t>Fijo/Variable</t>
  </si>
  <si>
    <t>Coste Total</t>
  </si>
  <si>
    <t>Coste Marginal</t>
  </si>
  <si>
    <t>Cantitad</t>
  </si>
  <si>
    <t>Hasta la unidad:</t>
  </si>
  <si>
    <t>Desde la unidad:</t>
  </si>
  <si>
    <t>Linear</t>
  </si>
  <si>
    <t>Logaritmica</t>
  </si>
  <si>
    <t>Coste Medio Total</t>
  </si>
  <si>
    <t>Coste Medio Fijo</t>
  </si>
  <si>
    <t>Coste Medio Variable</t>
  </si>
  <si>
    <t>Funcion de coste variable</t>
  </si>
  <si>
    <t>Cuadratica</t>
  </si>
  <si>
    <t>Exponencial</t>
  </si>
  <si>
    <t>Cubica</t>
  </si>
  <si>
    <t>Radiz</t>
  </si>
  <si>
    <t>Cobb-Douglas</t>
  </si>
  <si>
    <t>Parametro Cobb-Douglas</t>
  </si>
  <si>
    <t>Paul Douglas was a twentieth-century economist at the University of Chicago who
later became a U.S. senator. Charles Cobb was a mathematician at Amherst College.
The Cobb-Douglas functional form was originally used to study production behavior.</t>
  </si>
  <si>
    <t>Unidades de input por cada unidad de output (producto)</t>
  </si>
  <si>
    <t>Precio</t>
  </si>
  <si>
    <t>Cantitad demandada</t>
  </si>
  <si>
    <t>Precio max</t>
  </si>
  <si>
    <t>Precio min</t>
  </si>
  <si>
    <t>Delta precio</t>
  </si>
  <si>
    <t>Parametros</t>
  </si>
  <si>
    <t>Cuántos helados comes cada día?</t>
  </si>
  <si>
    <t>Si tienes 50000 pesos, y un helado vale 10000 pesos, cuantos helados quieres comprar?</t>
  </si>
  <si>
    <t>Cuál es tu personaje público favorito?</t>
  </si>
  <si>
    <t>Si tienes 50000 pesos, y un helado vale 2000 pesos, cuantos helados quieres comprar?</t>
  </si>
  <si>
    <t>Cuantos chicles comes cada día?</t>
  </si>
  <si>
    <t>Si tienes 50000 pesos, y un helado vale 5000 pesos, cuantos helados quieres comprar?</t>
  </si>
  <si>
    <t>Cuanto quieres pagar, como máximo, por un helado?</t>
  </si>
  <si>
    <t>Nombre completo del usuario</t>
  </si>
  <si>
    <t>Valentina Giraldo Quintero</t>
  </si>
  <si>
    <t>Juan Camilo Montoya Muñoz</t>
  </si>
  <si>
    <t>Anderson Mejía Arboleda</t>
  </si>
  <si>
    <t>Santiago Restrepo Londoño</t>
  </si>
  <si>
    <t>Yefry Mesa Gomez</t>
  </si>
  <si>
    <t>Oscar Julián Vélez Hernández</t>
  </si>
  <si>
    <t>Juan Camilo Isaza Gutiérrez</t>
  </si>
  <si>
    <t>Juan Carlos García González</t>
  </si>
  <si>
    <t>Vanessa Vallejo Fernández</t>
  </si>
  <si>
    <t>Natalia Andrea López Úsuga</t>
  </si>
  <si>
    <t>Juan Esteban Bustamante Carmona</t>
  </si>
  <si>
    <t>Yiseth Catterine Velásquez Zapata</t>
  </si>
  <si>
    <t>Carolina Porras Vargas</t>
  </si>
  <si>
    <t>Laura Hernández López</t>
  </si>
  <si>
    <t>Víctor Manuel Baena Loaiza</t>
  </si>
  <si>
    <t>Duver Andrés Aguilar Urrego</t>
  </si>
  <si>
    <t>Diana Marcela Lopez Gallego</t>
  </si>
  <si>
    <t>Total</t>
  </si>
  <si>
    <t>Desviacion estandard</t>
  </si>
  <si>
    <t>Intervalo de confianza</t>
  </si>
  <si>
    <t>Ingresos</t>
  </si>
  <si>
    <t>Ganancia</t>
  </si>
  <si>
    <t>Competidores</t>
  </si>
  <si>
    <t>&lt;------</t>
  </si>
  <si>
    <t>Flujo de caja</t>
  </si>
  <si>
    <t>Flujo de caja acumulado</t>
  </si>
  <si>
    <t>t</t>
  </si>
  <si>
    <t>&lt;-----</t>
  </si>
  <si>
    <t>2 Hp:</t>
  </si>
  <si>
    <t>Periodo de recuperacion:</t>
  </si>
  <si>
    <t>Tasa de interes</t>
  </si>
  <si>
    <t>VAN:</t>
  </si>
  <si>
    <t>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</si>
</sst>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76" formatCode="_-* #,##0_-;\-* #,##0_-;_-* &quot;-&quot;??_-;_-@_-"/>
    <numFmt numFmtId="177" formatCode="_-* #,##0.000_-;\-* #,##0.000_-;_-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0"/>
      <name val="Bookman Old Style"/>
      <family val="1"/>
    </font>
    <font>
      <sz val="11"/>
      <color theme="1"/>
      <name val="Bookman Old Style"/>
      <family val="1"/>
    </font>
    <font>
      <sz val="10"/>
      <color theme="0"/>
      <name val="Bodoni MT"/>
      <family val="1"/>
    </font>
    <font>
      <sz val="11"/>
      <name val="Bookman Old Style"/>
      <family val="1"/>
    </font>
    <font>
      <sz val="10"/>
      <name val="Bodoni MT"/>
      <family val="1"/>
    </font>
    <font>
      <sz val="11"/>
      <color rgb="FF000000"/>
      <name val="Calibri"/>
    </font>
    <font>
      <b/>
      <sz val="10"/>
      <color rgb="FF000000"/>
      <name val="Arial"/>
    </font>
    <font>
      <sz val="10"/>
      <color rgb="FF000000"/>
      <name val="Arial"/>
    </font>
    <font>
      <sz val="11"/>
      <color rgb="FFFF0000"/>
      <name val="Bookman Old Style"/>
      <family val="1"/>
    </font>
    <font>
      <sz val="11"/>
      <color rgb="FFFF000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libri"/>
      <family val="2"/>
    </font>
    <font>
      <i/>
      <sz val="11"/>
      <name val="Bookman Old Style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3"/>
      <name val="Bookman Old Style"/>
      <family val="1"/>
    </font>
    <font>
      <b/>
      <i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43" fontId="14" fillId="0" borderId="0" applyFont="0" applyFill="0" applyBorder="0" applyAlignment="0" applyProtection="0"/>
  </cellStyleXfs>
  <cellXfs count="65">
    <xf numFmtId="0" fontId="0" fillId="0" borderId="0" xfId="0"/>
    <xf numFmtId="0" fontId="1" fillId="0" borderId="0" xfId="0" applyFont="1"/>
    <xf numFmtId="0" fontId="2" fillId="0" borderId="0" xfId="0" applyFont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0" fontId="2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2" fillId="2" borderId="9" xfId="0" applyFont="1" applyFill="1" applyBorder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2" fontId="2" fillId="0" borderId="0" xfId="0" applyNumberFormat="1" applyFont="1"/>
    <xf numFmtId="0" fontId="2" fillId="2" borderId="1" xfId="0" applyFont="1" applyFill="1" applyBorder="1"/>
    <xf numFmtId="0" fontId="4" fillId="0" borderId="0" xfId="0" applyFont="1"/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4" fillId="2" borderId="1" xfId="0" applyFont="1" applyFill="1" applyBorder="1"/>
    <xf numFmtId="0" fontId="4" fillId="0" borderId="0" xfId="0" applyFont="1" applyAlignment="1">
      <alignment horizontal="center" wrapText="1"/>
    </xf>
    <xf numFmtId="2" fontId="4" fillId="0" borderId="0" xfId="0" applyNumberFormat="1" applyFont="1"/>
    <xf numFmtId="0" fontId="4" fillId="2" borderId="10" xfId="0" applyFont="1" applyFill="1" applyBorder="1" applyAlignment="1">
      <alignment horizontal="right"/>
    </xf>
    <xf numFmtId="0" fontId="4" fillId="2" borderId="10" xfId="0" applyFont="1" applyFill="1" applyBorder="1" applyAlignment="1">
      <alignment horizontal="right" wrapText="1"/>
    </xf>
    <xf numFmtId="0" fontId="4" fillId="2" borderId="11" xfId="0" applyFont="1" applyFill="1" applyBorder="1" applyAlignment="1">
      <alignment horizontal="right" wrapText="1"/>
    </xf>
    <xf numFmtId="0" fontId="6" fillId="0" borderId="0" xfId="1"/>
    <xf numFmtId="49" fontId="7" fillId="3" borderId="0" xfId="1" applyNumberFormat="1" applyFont="1" applyFill="1" applyAlignment="1">
      <alignment horizontal="left" wrapText="1"/>
    </xf>
    <xf numFmtId="49" fontId="7" fillId="0" borderId="0" xfId="1" applyNumberFormat="1" applyFont="1" applyAlignment="1">
      <alignment horizontal="left" wrapText="1"/>
    </xf>
    <xf numFmtId="49" fontId="7" fillId="4" borderId="0" xfId="1" applyNumberFormat="1" applyFont="1" applyFill="1" applyAlignment="1">
      <alignment horizontal="left" wrapText="1"/>
    </xf>
    <xf numFmtId="49" fontId="7" fillId="0" borderId="0" xfId="1" applyNumberFormat="1" applyFont="1" applyAlignment="1">
      <alignment horizontal="left"/>
    </xf>
    <xf numFmtId="0" fontId="8" fillId="0" borderId="0" xfId="1" applyFont="1" applyAlignment="1">
      <alignment horizontal="left" vertical="top"/>
    </xf>
    <xf numFmtId="0" fontId="8" fillId="0" borderId="0" xfId="1" applyNumberFormat="1" applyFont="1" applyAlignment="1">
      <alignment horizontal="left" vertical="top"/>
    </xf>
    <xf numFmtId="0" fontId="9" fillId="4" borderId="2" xfId="0" applyFont="1" applyFill="1" applyBorder="1"/>
    <xf numFmtId="0" fontId="9" fillId="4" borderId="4" xfId="0" applyFont="1" applyFill="1" applyBorder="1"/>
    <xf numFmtId="0" fontId="9" fillId="4" borderId="5" xfId="0" applyFont="1" applyFill="1" applyBorder="1"/>
    <xf numFmtId="0" fontId="9" fillId="4" borderId="6" xfId="0" applyFont="1" applyFill="1" applyBorder="1"/>
    <xf numFmtId="0" fontId="9" fillId="4" borderId="7" xfId="0" applyFont="1" applyFill="1" applyBorder="1"/>
    <xf numFmtId="0" fontId="9" fillId="4" borderId="9" xfId="0" applyFont="1" applyFill="1" applyBorder="1"/>
    <xf numFmtId="0" fontId="10" fillId="4" borderId="12" xfId="1" applyFont="1" applyFill="1" applyBorder="1"/>
    <xf numFmtId="0" fontId="10" fillId="4" borderId="13" xfId="1" applyFont="1" applyFill="1" applyBorder="1"/>
    <xf numFmtId="0" fontId="10" fillId="4" borderId="14" xfId="1" applyFont="1" applyFill="1" applyBorder="1"/>
    <xf numFmtId="0" fontId="11" fillId="0" borderId="0" xfId="1" applyFont="1"/>
    <xf numFmtId="0" fontId="12" fillId="0" borderId="0" xfId="1" applyFont="1"/>
    <xf numFmtId="0" fontId="13" fillId="0" borderId="0" xfId="0" applyFont="1"/>
    <xf numFmtId="0" fontId="3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6" fillId="5" borderId="6" xfId="0" applyFont="1" applyFill="1" applyBorder="1"/>
    <xf numFmtId="0" fontId="0" fillId="0" borderId="0" xfId="0" applyAlignment="1">
      <alignment horizontal="right"/>
    </xf>
    <xf numFmtId="176" fontId="4" fillId="0" borderId="0" xfId="2" applyNumberFormat="1" applyFont="1"/>
    <xf numFmtId="176" fontId="4" fillId="5" borderId="0" xfId="2" applyNumberFormat="1" applyFont="1" applyFill="1"/>
    <xf numFmtId="176" fontId="0" fillId="2" borderId="12" xfId="0" applyNumberFormat="1" applyFill="1" applyBorder="1"/>
    <xf numFmtId="176" fontId="0" fillId="2" borderId="13" xfId="2" applyNumberFormat="1" applyFont="1" applyFill="1" applyBorder="1"/>
    <xf numFmtId="176" fontId="17" fillId="0" borderId="0" xfId="0" applyNumberFormat="1" applyFont="1"/>
    <xf numFmtId="0" fontId="18" fillId="0" borderId="0" xfId="0" applyFont="1"/>
    <xf numFmtId="0" fontId="19" fillId="0" borderId="0" xfId="0" applyFont="1"/>
    <xf numFmtId="43" fontId="18" fillId="0" borderId="0" xfId="2" applyFont="1"/>
    <xf numFmtId="0" fontId="15" fillId="0" borderId="0" xfId="0" applyFont="1"/>
    <xf numFmtId="0" fontId="20" fillId="0" borderId="2" xfId="0" applyFont="1" applyBorder="1"/>
    <xf numFmtId="177" fontId="20" fillId="0" borderId="3" xfId="0" applyNumberFormat="1" applyFont="1" applyBorder="1" applyAlignment="1">
      <alignment horizontal="right"/>
    </xf>
    <xf numFmtId="0" fontId="20" fillId="0" borderId="4" xfId="0" applyFont="1" applyBorder="1" applyAlignment="1">
      <alignment horizontal="left"/>
    </xf>
    <xf numFmtId="0" fontId="20" fillId="0" borderId="7" xfId="0" applyFont="1" applyBorder="1"/>
    <xf numFmtId="0" fontId="20" fillId="0" borderId="9" xfId="0" applyFont="1" applyBorder="1"/>
    <xf numFmtId="1" fontId="15" fillId="0" borderId="0" xfId="0" applyNumberFormat="1" applyFont="1"/>
    <xf numFmtId="176" fontId="20" fillId="0" borderId="8" xfId="2" applyNumberFormat="1" applyFont="1" applyBorder="1"/>
    <xf numFmtId="10" fontId="0" fillId="2" borderId="1" xfId="0" applyNumberFormat="1" applyFill="1" applyBorder="1"/>
  </cellXfs>
  <cellStyles count="3">
    <cellStyle name="Migliaia" xfId="2" builtinId="3"/>
    <cellStyle name="Normale" xfId="0" builtinId="0"/>
    <cellStyle name="Normale 2" xfId="1"/>
  </cellStyles>
  <dxfs count="5">
    <dxf>
      <font>
        <b/>
        <i/>
        <color rgb="FF00B050"/>
      </font>
    </dxf>
    <dxf>
      <font>
        <b/>
        <i/>
        <color rgb="FF00B050"/>
      </font>
    </dxf>
    <dxf>
      <font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Costes!$C$18</c:f>
              <c:strCache>
                <c:ptCount val="1"/>
                <c:pt idx="0">
                  <c:v>Coste Fijo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Costes!$B$19:$B$29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Costes!$C$19:$C$29</c:f>
              <c:numCache>
                <c:formatCode>0.00</c:formatCode>
                <c:ptCount val="11"/>
                <c:pt idx="0">
                  <c:v>50000</c:v>
                </c:pt>
                <c:pt idx="1">
                  <c:v>50000</c:v>
                </c:pt>
                <c:pt idx="2">
                  <c:v>50000</c:v>
                </c:pt>
                <c:pt idx="3">
                  <c:v>50000</c:v>
                </c:pt>
                <c:pt idx="4">
                  <c:v>50000</c:v>
                </c:pt>
                <c:pt idx="5">
                  <c:v>50000</c:v>
                </c:pt>
                <c:pt idx="6">
                  <c:v>50000</c:v>
                </c:pt>
                <c:pt idx="7">
                  <c:v>50000</c:v>
                </c:pt>
                <c:pt idx="8">
                  <c:v>50000</c:v>
                </c:pt>
                <c:pt idx="9">
                  <c:v>50000</c:v>
                </c:pt>
                <c:pt idx="10">
                  <c:v>50000</c:v>
                </c:pt>
              </c:numCache>
            </c:numRef>
          </c:val>
        </c:ser>
        <c:ser>
          <c:idx val="1"/>
          <c:order val="1"/>
          <c:tx>
            <c:strRef>
              <c:f>Costes!$D$18</c:f>
              <c:strCache>
                <c:ptCount val="1"/>
                <c:pt idx="0">
                  <c:v>Coste Variable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Costes!$B$19:$B$29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Costes!$D$19:$D$29</c:f>
              <c:numCache>
                <c:formatCode>0.00</c:formatCode>
                <c:ptCount val="11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544220864"/>
        <c:axId val="-544230112"/>
      </c:barChart>
      <c:catAx>
        <c:axId val="-544220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Cantitad producida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544230112"/>
        <c:crosses val="autoZero"/>
        <c:auto val="1"/>
        <c:lblAlgn val="ctr"/>
        <c:lblOffset val="100"/>
        <c:noMultiLvlLbl val="0"/>
      </c:catAx>
      <c:valAx>
        <c:axId val="-54423011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-54422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Costes!$C$18</c:f>
              <c:strCache>
                <c:ptCount val="1"/>
                <c:pt idx="0">
                  <c:v>Coste Fijo</c:v>
                </c:pt>
              </c:strCache>
            </c:strRef>
          </c:tx>
          <c:spPr>
            <a:ln w="34925" cap="rnd">
              <a:solidFill>
                <a:schemeClr val="accent1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Costes!$B$19:$B$29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Costes!$C$19:$C$29</c:f>
              <c:numCache>
                <c:formatCode>0.00</c:formatCode>
                <c:ptCount val="11"/>
                <c:pt idx="0">
                  <c:v>50000</c:v>
                </c:pt>
                <c:pt idx="1">
                  <c:v>50000</c:v>
                </c:pt>
                <c:pt idx="2">
                  <c:v>50000</c:v>
                </c:pt>
                <c:pt idx="3">
                  <c:v>50000</c:v>
                </c:pt>
                <c:pt idx="4">
                  <c:v>50000</c:v>
                </c:pt>
                <c:pt idx="5">
                  <c:v>50000</c:v>
                </c:pt>
                <c:pt idx="6">
                  <c:v>50000</c:v>
                </c:pt>
                <c:pt idx="7">
                  <c:v>50000</c:v>
                </c:pt>
                <c:pt idx="8">
                  <c:v>50000</c:v>
                </c:pt>
                <c:pt idx="9">
                  <c:v>50000</c:v>
                </c:pt>
                <c:pt idx="10">
                  <c:v>50000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Costes!$D$18</c:f>
              <c:strCache>
                <c:ptCount val="1"/>
                <c:pt idx="0">
                  <c:v>Coste Variable</c:v>
                </c:pt>
              </c:strCache>
            </c:strRef>
          </c:tx>
          <c:spPr>
            <a:ln w="34925" cap="rnd">
              <a:solidFill>
                <a:schemeClr val="accent2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Costes!$B$19:$B$29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Costes!$D$19:$D$29</c:f>
              <c:numCache>
                <c:formatCode>0.00</c:formatCode>
                <c:ptCount val="11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Costes!$E$18</c:f>
              <c:strCache>
                <c:ptCount val="1"/>
                <c:pt idx="0">
                  <c:v>Coste Total</c:v>
                </c:pt>
              </c:strCache>
            </c:strRef>
          </c:tx>
          <c:spPr>
            <a:ln w="34925" cap="rnd">
              <a:solidFill>
                <a:schemeClr val="accent3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Costes!$B$19:$B$29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Costes!$E$19:$E$29</c:f>
              <c:numCache>
                <c:formatCode>0.00</c:formatCode>
                <c:ptCount val="11"/>
                <c:pt idx="0">
                  <c:v>50000</c:v>
                </c:pt>
                <c:pt idx="1">
                  <c:v>51000</c:v>
                </c:pt>
                <c:pt idx="2">
                  <c:v>52000</c:v>
                </c:pt>
                <c:pt idx="3">
                  <c:v>53000</c:v>
                </c:pt>
                <c:pt idx="4">
                  <c:v>54000</c:v>
                </c:pt>
                <c:pt idx="5">
                  <c:v>55000</c:v>
                </c:pt>
                <c:pt idx="6">
                  <c:v>56000</c:v>
                </c:pt>
                <c:pt idx="7">
                  <c:v>57000</c:v>
                </c:pt>
                <c:pt idx="8">
                  <c:v>58000</c:v>
                </c:pt>
                <c:pt idx="9">
                  <c:v>59000</c:v>
                </c:pt>
                <c:pt idx="10">
                  <c:v>60000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Costes!$F$18</c:f>
              <c:strCache>
                <c:ptCount val="1"/>
                <c:pt idx="0">
                  <c:v>Coste Medio Fijo</c:v>
                </c:pt>
              </c:strCache>
            </c:strRef>
          </c:tx>
          <c:spPr>
            <a:ln w="34925" cap="rnd">
              <a:solidFill>
                <a:schemeClr val="accent4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Costes!$B$19:$B$29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Costes!$F$19:$F$29</c:f>
              <c:numCache>
                <c:formatCode>0.00</c:formatCode>
                <c:ptCount val="11"/>
                <c:pt idx="1">
                  <c:v>50000</c:v>
                </c:pt>
                <c:pt idx="2">
                  <c:v>25000</c:v>
                </c:pt>
                <c:pt idx="3">
                  <c:v>16666.666666666668</c:v>
                </c:pt>
                <c:pt idx="4">
                  <c:v>12500</c:v>
                </c:pt>
                <c:pt idx="5">
                  <c:v>10000</c:v>
                </c:pt>
                <c:pt idx="6">
                  <c:v>8333.3333333333339</c:v>
                </c:pt>
                <c:pt idx="7">
                  <c:v>7142.8571428571431</c:v>
                </c:pt>
                <c:pt idx="8">
                  <c:v>6250</c:v>
                </c:pt>
                <c:pt idx="9">
                  <c:v>5555.5555555555557</c:v>
                </c:pt>
                <c:pt idx="10">
                  <c:v>5000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Costes!$G$18</c:f>
              <c:strCache>
                <c:ptCount val="1"/>
                <c:pt idx="0">
                  <c:v>Coste Medio Variable</c:v>
                </c:pt>
              </c:strCache>
            </c:strRef>
          </c:tx>
          <c:spPr>
            <a:ln w="34925" cap="rnd">
              <a:solidFill>
                <a:schemeClr val="accent5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Costes!$B$19:$B$29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Costes!$G$19:$G$29</c:f>
              <c:numCache>
                <c:formatCode>0.00</c:formatCode>
                <c:ptCount val="11"/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Costes!$H$18</c:f>
              <c:strCache>
                <c:ptCount val="1"/>
                <c:pt idx="0">
                  <c:v>Coste Medio Total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Costes!$B$19:$B$29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Costes!$H$19:$H$29</c:f>
              <c:numCache>
                <c:formatCode>0.00</c:formatCode>
                <c:ptCount val="11"/>
                <c:pt idx="1">
                  <c:v>51000</c:v>
                </c:pt>
                <c:pt idx="2">
                  <c:v>26000</c:v>
                </c:pt>
                <c:pt idx="3">
                  <c:v>17666.666666666668</c:v>
                </c:pt>
                <c:pt idx="4">
                  <c:v>13500</c:v>
                </c:pt>
                <c:pt idx="5">
                  <c:v>11000</c:v>
                </c:pt>
                <c:pt idx="6">
                  <c:v>9333.3333333333339</c:v>
                </c:pt>
                <c:pt idx="7">
                  <c:v>8142.8571428571431</c:v>
                </c:pt>
                <c:pt idx="8">
                  <c:v>7250</c:v>
                </c:pt>
                <c:pt idx="9">
                  <c:v>6555.5555555555557</c:v>
                </c:pt>
                <c:pt idx="10">
                  <c:v>6000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Costes!$I$18</c:f>
              <c:strCache>
                <c:ptCount val="1"/>
                <c:pt idx="0">
                  <c:v>Coste Marginal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Costes!$B$19:$B$29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Costes!$I$19:$I$29</c:f>
              <c:numCache>
                <c:formatCode>0.00</c:formatCode>
                <c:ptCount val="11"/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63953440"/>
        <c:axId val="-263949088"/>
      </c:lineChart>
      <c:catAx>
        <c:axId val="-263953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Cantitad producida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63949088"/>
        <c:crosses val="autoZero"/>
        <c:auto val="1"/>
        <c:lblAlgn val="ctr"/>
        <c:lblOffset val="100"/>
        <c:noMultiLvlLbl val="0"/>
      </c:catAx>
      <c:valAx>
        <c:axId val="-26394908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-26395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demanda!$C$41</c:f>
              <c:strCache>
                <c:ptCount val="1"/>
                <c:pt idx="0">
                  <c:v>Valentina Giraldo Quintero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demanda!$D$40:$F$40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</c:numCache>
            </c:numRef>
          </c:cat>
          <c:val>
            <c:numRef>
              <c:f>demanda!$D$41:$F$41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</c:ser>
        <c:ser>
          <c:idx val="1"/>
          <c:order val="1"/>
          <c:tx>
            <c:strRef>
              <c:f>demanda!$C$42</c:f>
              <c:strCache>
                <c:ptCount val="1"/>
                <c:pt idx="0">
                  <c:v>Juan Camilo Montoya Muñoz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demanda!$D$40:$F$40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</c:numCache>
            </c:numRef>
          </c:cat>
          <c:val>
            <c:numRef>
              <c:f>demanda!$D$42:$F$42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2"/>
          <c:order val="2"/>
          <c:tx>
            <c:strRef>
              <c:f>demanda!$C$43</c:f>
              <c:strCache>
                <c:ptCount val="1"/>
                <c:pt idx="0">
                  <c:v>Anderson Mejía Arboleda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demanda!$D$40:$F$40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</c:numCache>
            </c:numRef>
          </c:cat>
          <c:val>
            <c:numRef>
              <c:f>demanda!$D$43:$F$43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</c:ser>
        <c:ser>
          <c:idx val="3"/>
          <c:order val="3"/>
          <c:tx>
            <c:strRef>
              <c:f>demanda!$C$44</c:f>
              <c:strCache>
                <c:ptCount val="1"/>
                <c:pt idx="0">
                  <c:v>Santiago Restrepo Londoño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demanda!$D$40:$F$40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</c:numCache>
            </c:numRef>
          </c:cat>
          <c:val>
            <c:numRef>
              <c:f>demanda!$D$44:$F$44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4"/>
          <c:order val="4"/>
          <c:tx>
            <c:strRef>
              <c:f>demanda!$C$45</c:f>
              <c:strCache>
                <c:ptCount val="1"/>
                <c:pt idx="0">
                  <c:v>Yefry Mesa Gomez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demanda!$D$40:$F$40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</c:numCache>
            </c:numRef>
          </c:cat>
          <c:val>
            <c:numRef>
              <c:f>demanda!$D$45:$F$45</c:f>
              <c:numCache>
                <c:formatCode>General</c:formatCode>
                <c:ptCount val="3"/>
                <c:pt idx="0">
                  <c:v>5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</c:ser>
        <c:ser>
          <c:idx val="5"/>
          <c:order val="5"/>
          <c:tx>
            <c:strRef>
              <c:f>demanda!$C$46</c:f>
              <c:strCache>
                <c:ptCount val="1"/>
                <c:pt idx="0">
                  <c:v>Oscar Julián Vélez Hernández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demanda!$D$40:$F$40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</c:numCache>
            </c:numRef>
          </c:cat>
          <c:val>
            <c:numRef>
              <c:f>demanda!$D$46:$F$46</c:f>
              <c:numCache>
                <c:formatCode>General</c:formatCode>
                <c:ptCount val="3"/>
                <c:pt idx="0">
                  <c:v>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demanda!$C$47</c:f>
              <c:strCache>
                <c:ptCount val="1"/>
                <c:pt idx="0">
                  <c:v>Juan Camilo Isaza Gutiérrez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demanda!$D$40:$F$40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</c:numCache>
            </c:numRef>
          </c:cat>
          <c:val>
            <c:numRef>
              <c:f>demanda!$D$47:$F$47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</c:ser>
        <c:ser>
          <c:idx val="7"/>
          <c:order val="7"/>
          <c:tx>
            <c:strRef>
              <c:f>demanda!$C$48</c:f>
              <c:strCache>
                <c:ptCount val="1"/>
                <c:pt idx="0">
                  <c:v>Juan Carlos García González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demanda!$D$40:$F$40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</c:numCache>
            </c:numRef>
          </c:cat>
          <c:val>
            <c:numRef>
              <c:f>demanda!$D$48:$F$48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8"/>
          <c:order val="8"/>
          <c:tx>
            <c:strRef>
              <c:f>demanda!$C$49</c:f>
              <c:strCache>
                <c:ptCount val="1"/>
                <c:pt idx="0">
                  <c:v>Vanessa Vallejo Fernández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demanda!$D$40:$F$40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</c:numCache>
            </c:numRef>
          </c:cat>
          <c:val>
            <c:numRef>
              <c:f>demanda!$D$49:$F$49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ser>
          <c:idx val="9"/>
          <c:order val="9"/>
          <c:tx>
            <c:strRef>
              <c:f>demanda!$C$50</c:f>
              <c:strCache>
                <c:ptCount val="1"/>
                <c:pt idx="0">
                  <c:v>Natalia Andrea López Úsuga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demanda!$D$40:$F$40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</c:numCache>
            </c:numRef>
          </c:cat>
          <c:val>
            <c:numRef>
              <c:f>demanda!$D$50:$F$50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</c:ser>
        <c:ser>
          <c:idx val="10"/>
          <c:order val="10"/>
          <c:tx>
            <c:strRef>
              <c:f>demanda!$C$51</c:f>
              <c:strCache>
                <c:ptCount val="1"/>
                <c:pt idx="0">
                  <c:v>Juan Esteban Bustamante Carmona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demanda!$D$40:$F$40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</c:numCache>
            </c:numRef>
          </c:cat>
          <c:val>
            <c:numRef>
              <c:f>demanda!$D$51:$F$51</c:f>
              <c:numCache>
                <c:formatCode>General</c:formatCode>
                <c:ptCount val="3"/>
                <c:pt idx="0">
                  <c:v>25</c:v>
                </c:pt>
                <c:pt idx="1">
                  <c:v>10</c:v>
                </c:pt>
                <c:pt idx="2">
                  <c:v>5</c:v>
                </c:pt>
              </c:numCache>
            </c:numRef>
          </c:val>
        </c:ser>
        <c:ser>
          <c:idx val="11"/>
          <c:order val="11"/>
          <c:tx>
            <c:strRef>
              <c:f>demanda!$C$52</c:f>
              <c:strCache>
                <c:ptCount val="1"/>
                <c:pt idx="0">
                  <c:v>Yiseth Catterine Velásquez Zapata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demanda!$D$40:$F$40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</c:numCache>
            </c:numRef>
          </c:cat>
          <c:val>
            <c:numRef>
              <c:f>demanda!$D$52:$F$52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</c:ser>
        <c:ser>
          <c:idx val="12"/>
          <c:order val="12"/>
          <c:tx>
            <c:strRef>
              <c:f>demanda!$C$53</c:f>
              <c:strCache>
                <c:ptCount val="1"/>
                <c:pt idx="0">
                  <c:v>Carolina Porras Vargas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demanda!$D$40:$F$40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</c:numCache>
            </c:numRef>
          </c:cat>
          <c:val>
            <c:numRef>
              <c:f>demanda!$D$53:$F$53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3"/>
          <c:order val="13"/>
          <c:tx>
            <c:strRef>
              <c:f>demanda!$C$54</c:f>
              <c:strCache>
                <c:ptCount val="1"/>
                <c:pt idx="0">
                  <c:v>Laura Hernández López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demanda!$D$40:$F$40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</c:numCache>
            </c:numRef>
          </c:cat>
          <c:val>
            <c:numRef>
              <c:f>demanda!$D$54:$F$54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</c:ser>
        <c:ser>
          <c:idx val="14"/>
          <c:order val="14"/>
          <c:tx>
            <c:strRef>
              <c:f>demanda!$C$55</c:f>
              <c:strCache>
                <c:ptCount val="1"/>
                <c:pt idx="0">
                  <c:v>Víctor Manuel Baena Loaiza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demanda!$D$40:$F$40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</c:numCache>
            </c:numRef>
          </c:cat>
          <c:val>
            <c:numRef>
              <c:f>demanda!$D$55:$F$55</c:f>
              <c:numCache>
                <c:formatCode>General</c:formatCode>
                <c:ptCount val="3"/>
                <c:pt idx="0">
                  <c:v>5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ser>
          <c:idx val="15"/>
          <c:order val="15"/>
          <c:tx>
            <c:strRef>
              <c:f>demanda!$C$56</c:f>
              <c:strCache>
                <c:ptCount val="1"/>
                <c:pt idx="0">
                  <c:v>Duver Andrés Aguilar Urrego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demanda!$D$40:$F$40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</c:numCache>
            </c:numRef>
          </c:cat>
          <c:val>
            <c:numRef>
              <c:f>demanda!$D$56:$F$56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</c:ser>
        <c:ser>
          <c:idx val="16"/>
          <c:order val="16"/>
          <c:tx>
            <c:strRef>
              <c:f>demanda!$C$57</c:f>
              <c:strCache>
                <c:ptCount val="1"/>
                <c:pt idx="0">
                  <c:v>Diana Marcela Lopez Gallego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demanda!$D$40:$F$40</c:f>
              <c:numCache>
                <c:formatCode>General</c:formatCode>
                <c:ptCount val="3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</c:numCache>
            </c:numRef>
          </c:cat>
          <c:val>
            <c:numRef>
              <c:f>demanda!$D$57:$F$57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63952896"/>
        <c:axId val="-263946368"/>
      </c:barChart>
      <c:catAx>
        <c:axId val="-2639528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63946368"/>
        <c:crosses val="autoZero"/>
        <c:auto val="1"/>
        <c:lblAlgn val="ctr"/>
        <c:lblOffset val="100"/>
        <c:noMultiLvlLbl val="0"/>
      </c:catAx>
      <c:valAx>
        <c:axId val="-263946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6395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7"/>
          <c:order val="0"/>
          <c:tx>
            <c:strRef>
              <c:f>demanda!$C$58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demanda!$D$40:$H$40</c:f>
              <c:numCache>
                <c:formatCode>General</c:formatCode>
                <c:ptCount val="5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  <c:pt idx="3">
                  <c:v>15000</c:v>
                </c:pt>
                <c:pt idx="4">
                  <c:v>20000</c:v>
                </c:pt>
              </c:numCache>
            </c:numRef>
          </c:cat>
          <c:val>
            <c:numRef>
              <c:f>demanda!$D$58:$H$58</c:f>
              <c:numCache>
                <c:formatCode>General</c:formatCode>
                <c:ptCount val="5"/>
                <c:pt idx="0">
                  <c:v>77</c:v>
                </c:pt>
                <c:pt idx="1">
                  <c:v>33</c:v>
                </c:pt>
                <c:pt idx="2">
                  <c:v>23</c:v>
                </c:pt>
                <c:pt idx="3">
                  <c:v>5</c:v>
                </c:pt>
                <c:pt idx="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63947456"/>
        <c:axId val="-263942560"/>
      </c:barChart>
      <c:catAx>
        <c:axId val="-2639474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63942560"/>
        <c:crosses val="autoZero"/>
        <c:auto val="1"/>
        <c:lblAlgn val="ctr"/>
        <c:lblOffset val="100"/>
        <c:noMultiLvlLbl val="0"/>
      </c:catAx>
      <c:valAx>
        <c:axId val="-263942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6394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Demanda</c:v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[0]!x_d</c:f>
              <c:numCache>
                <c:formatCode>0.00</c:formatCode>
                <c:ptCount val="19"/>
                <c:pt idx="0">
                  <c:v>63.0957344480193</c:v>
                </c:pt>
                <c:pt idx="1">
                  <c:v>43.804413190994332</c:v>
                </c:pt>
                <c:pt idx="2">
                  <c:v>33.812166890312071</c:v>
                </c:pt>
                <c:pt idx="3">
                  <c:v>27.660115687249565</c:v>
                </c:pt>
                <c:pt idx="4">
                  <c:v>23.474203800041234</c:v>
                </c:pt>
                <c:pt idx="5">
                  <c:v>20.433311704036086</c:v>
                </c:pt>
                <c:pt idx="6">
                  <c:v>18.119491591942388</c:v>
                </c:pt>
                <c:pt idx="7">
                  <c:v>16.297040229141743</c:v>
                </c:pt>
                <c:pt idx="8">
                  <c:v>14.822688982138953</c:v>
                </c:pt>
                <c:pt idx="9">
                  <c:v>13.604217900138602</c:v>
                </c:pt>
                <c:pt idx="10">
                  <c:v>12.5795143435264</c:v>
                </c:pt>
                <c:pt idx="11">
                  <c:v>11.705176831521106</c:v>
                </c:pt>
                <c:pt idx="12">
                  <c:v>10.94994061805906</c:v>
                </c:pt>
                <c:pt idx="13">
                  <c:v>10.290698704999325</c:v>
                </c:pt>
                <c:pt idx="14">
                  <c:v>9.709995121446676</c:v>
                </c:pt>
                <c:pt idx="15">
                  <c:v>9.1943909634743726</c:v>
                </c:pt>
                <c:pt idx="16">
                  <c:v>8.7333676177402531</c:v>
                </c:pt>
                <c:pt idx="17">
                  <c:v>8.3185715271441811</c:v>
                </c:pt>
                <c:pt idx="18">
                  <c:v>7.9432823472428149</c:v>
                </c:pt>
              </c:numCache>
            </c:numRef>
          </c:xVal>
          <c:yVal>
            <c:numRef>
              <c:f>[0]!y_d</c:f>
              <c:numCache>
                <c:formatCode>0.00</c:formatCode>
                <c:ptCount val="19"/>
                <c:pt idx="0">
                  <c:v>2000</c:v>
                </c:pt>
                <c:pt idx="1">
                  <c:v>3000</c:v>
                </c:pt>
                <c:pt idx="2">
                  <c:v>4000</c:v>
                </c:pt>
                <c:pt idx="3">
                  <c:v>5000</c:v>
                </c:pt>
                <c:pt idx="4">
                  <c:v>6000</c:v>
                </c:pt>
                <c:pt idx="5">
                  <c:v>7000</c:v>
                </c:pt>
                <c:pt idx="6">
                  <c:v>8000</c:v>
                </c:pt>
                <c:pt idx="7">
                  <c:v>9000</c:v>
                </c:pt>
                <c:pt idx="8">
                  <c:v>10000</c:v>
                </c:pt>
                <c:pt idx="9">
                  <c:v>11000</c:v>
                </c:pt>
                <c:pt idx="10">
                  <c:v>12000</c:v>
                </c:pt>
                <c:pt idx="11">
                  <c:v>13000</c:v>
                </c:pt>
                <c:pt idx="12">
                  <c:v>14000</c:v>
                </c:pt>
                <c:pt idx="13">
                  <c:v>15000</c:v>
                </c:pt>
                <c:pt idx="14">
                  <c:v>16000</c:v>
                </c:pt>
                <c:pt idx="15">
                  <c:v>17000</c:v>
                </c:pt>
                <c:pt idx="16">
                  <c:v>18000</c:v>
                </c:pt>
                <c:pt idx="17">
                  <c:v>19000</c:v>
                </c:pt>
                <c:pt idx="18">
                  <c:v>20000</c:v>
                </c:pt>
              </c:numCache>
            </c:numRef>
          </c:yVal>
          <c:smooth val="0"/>
        </c:ser>
        <c:ser>
          <c:idx val="1"/>
          <c:order val="1"/>
          <c:tx>
            <c:v>Estima</c:v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trendline>
            <c:spPr>
              <a:ln w="19050" cap="rnd">
                <a:solidFill>
                  <a:schemeClr val="accent2"/>
                </a:solidFill>
              </a:ln>
              <a:effectLst/>
            </c:spPr>
            <c:trendlineType val="power"/>
            <c:dispRSqr val="0"/>
            <c:dispEq val="0"/>
          </c:trendline>
          <c:xVal>
            <c:numRef>
              <c:f>Demanda_3!$G$19:$G$23</c:f>
              <c:numCache>
                <c:formatCode>General</c:formatCode>
                <c:ptCount val="5"/>
                <c:pt idx="0">
                  <c:v>77</c:v>
                </c:pt>
                <c:pt idx="1">
                  <c:v>33</c:v>
                </c:pt>
                <c:pt idx="2">
                  <c:v>23</c:v>
                </c:pt>
                <c:pt idx="3">
                  <c:v>5</c:v>
                </c:pt>
                <c:pt idx="4">
                  <c:v>4</c:v>
                </c:pt>
              </c:numCache>
            </c:numRef>
          </c:xVal>
          <c:yVal>
            <c:numRef>
              <c:f>Demanda_3!$H$19:$H$23</c:f>
              <c:numCache>
                <c:formatCode>General</c:formatCode>
                <c:ptCount val="5"/>
                <c:pt idx="0">
                  <c:v>2000</c:v>
                </c:pt>
                <c:pt idx="1">
                  <c:v>5000</c:v>
                </c:pt>
                <c:pt idx="2">
                  <c:v>10000</c:v>
                </c:pt>
                <c:pt idx="3">
                  <c:v>15000</c:v>
                </c:pt>
                <c:pt idx="4">
                  <c:v>20000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63950176"/>
        <c:axId val="-263956160"/>
      </c:scatterChart>
      <c:valAx>
        <c:axId val="-263950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Cantitad producida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63956160"/>
        <c:crosses val="autoZero"/>
        <c:crossBetween val="midCat"/>
      </c:valAx>
      <c:valAx>
        <c:axId val="-263956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639501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121920</xdr:colOff>
      <xdr:row>5</xdr:row>
      <xdr:rowOff>167640</xdr:rowOff>
    </xdr:from>
    <xdr:to>
      <xdr:col>17</xdr:col>
      <xdr:colOff>426720</xdr:colOff>
      <xdr:row>20</xdr:row>
      <xdr:rowOff>167640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121920</xdr:colOff>
      <xdr:row>21</xdr:row>
      <xdr:rowOff>76200</xdr:rowOff>
    </xdr:from>
    <xdr:to>
      <xdr:col>17</xdr:col>
      <xdr:colOff>426720</xdr:colOff>
      <xdr:row>36</xdr:row>
      <xdr:rowOff>76200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39</xdr:row>
      <xdr:rowOff>0</xdr:rowOff>
    </xdr:from>
    <xdr:to>
      <xdr:col>13</xdr:col>
      <xdr:colOff>525780</xdr:colOff>
      <xdr:row>57</xdr:row>
      <xdr:rowOff>99060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61</xdr:row>
      <xdr:rowOff>0</xdr:rowOff>
    </xdr:from>
    <xdr:to>
      <xdr:col>10</xdr:col>
      <xdr:colOff>320040</xdr:colOff>
      <xdr:row>79</xdr:row>
      <xdr:rowOff>99060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</xdr:colOff>
      <xdr:row>2</xdr:row>
      <xdr:rowOff>7620</xdr:rowOff>
    </xdr:from>
    <xdr:to>
      <xdr:col>13</xdr:col>
      <xdr:colOff>312420</xdr:colOff>
      <xdr:row>16</xdr:row>
      <xdr:rowOff>160020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</xdr:colOff>
      <xdr:row>23</xdr:row>
      <xdr:rowOff>137160</xdr:rowOff>
    </xdr:from>
    <xdr:to>
      <xdr:col>11</xdr:col>
      <xdr:colOff>317376</xdr:colOff>
      <xdr:row>46</xdr:row>
      <xdr:rowOff>7620</xdr:rowOff>
    </xdr:to>
    <xdr:pic>
      <xdr:nvPicPr>
        <xdr:cNvPr id="2" name="Immagine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586" t="15483" r="37826" b="9001"/>
        <a:stretch/>
      </xdr:blipFill>
      <xdr:spPr>
        <a:xfrm>
          <a:off x="6233160" y="4236720"/>
          <a:ext cx="3357756" cy="39014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10159</xdr:colOff>
      <xdr:row>10</xdr:row>
      <xdr:rowOff>180340</xdr:rowOff>
    </xdr:from>
    <xdr:to>
      <xdr:col>8</xdr:col>
      <xdr:colOff>22774</xdr:colOff>
      <xdr:row>13</xdr:row>
      <xdr:rowOff>76200</xdr:rowOff>
    </xdr:to>
    <xdr:pic>
      <xdr:nvPicPr>
        <xdr:cNvPr id="2" name="Immagin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309" t="62603" r="18879" b="28127"/>
        <a:stretch/>
      </xdr:blipFill>
      <xdr:spPr>
        <a:xfrm>
          <a:off x="1229359" y="2009140"/>
          <a:ext cx="5704755" cy="57404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</xdr:colOff>
      <xdr:row>15</xdr:row>
      <xdr:rowOff>175260</xdr:rowOff>
    </xdr:from>
    <xdr:to>
      <xdr:col>8</xdr:col>
      <xdr:colOff>7620</xdr:colOff>
      <xdr:row>18</xdr:row>
      <xdr:rowOff>122343</xdr:rowOff>
    </xdr:to>
    <xdr:pic>
      <xdr:nvPicPr>
        <xdr:cNvPr id="4" name="Immagin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293" t="46026" r="20928" b="41170"/>
        <a:stretch/>
      </xdr:blipFill>
      <xdr:spPr>
        <a:xfrm>
          <a:off x="1223010" y="2918460"/>
          <a:ext cx="5695950" cy="632883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</xdr:colOff>
      <xdr:row>19</xdr:row>
      <xdr:rowOff>170180</xdr:rowOff>
    </xdr:from>
    <xdr:to>
      <xdr:col>6</xdr:col>
      <xdr:colOff>71120</xdr:colOff>
      <xdr:row>23</xdr:row>
      <xdr:rowOff>144595</xdr:rowOff>
    </xdr:to>
    <xdr:pic>
      <xdr:nvPicPr>
        <xdr:cNvPr id="5" name="Immagine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626" t="23336" r="60509" b="66809"/>
        <a:stretch/>
      </xdr:blipFill>
      <xdr:spPr>
        <a:xfrm>
          <a:off x="1229360" y="3548380"/>
          <a:ext cx="4180840" cy="685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19"/>
  <sheetViews>
    <sheetView showGridLines="0" topLeftCell="B1" workbookViewId="0">
      <selection activeCell="C19" sqref="C19"/>
    </sheetView>
  </sheetViews>
  <sheetFormatPr defaultRowHeight="13.8" x14ac:dyDescent="0.25"/>
  <cols>
    <col min="1" max="1" width="2.109375" style="2" customWidth="1"/>
    <col min="2" max="2" width="34" style="2" customWidth="1"/>
    <col min="3" max="3" width="14.77734375" style="2" bestFit="1" customWidth="1"/>
    <col min="4" max="4" width="15.33203125" style="2" bestFit="1" customWidth="1"/>
    <col min="5" max="5" width="12.109375" style="2" bestFit="1" customWidth="1"/>
    <col min="6" max="6" width="17.5546875" style="2" bestFit="1" customWidth="1"/>
    <col min="7" max="7" width="22.109375" style="2" bestFit="1" customWidth="1"/>
    <col min="8" max="8" width="18.88671875" style="2" bestFit="1" customWidth="1"/>
    <col min="9" max="16384" width="8.88671875" style="2"/>
  </cols>
  <sheetData>
    <row r="1" spans="1:22" x14ac:dyDescent="0.25">
      <c r="A1" s="1" t="s">
        <v>6</v>
      </c>
      <c r="B1" s="2" t="s">
        <v>2</v>
      </c>
      <c r="C1" s="2" t="str">
        <f>IF(C2="","",IF(C2="Fijo","","Input "&amp;COUNTIF($C$2:D2,"=Variable")))</f>
        <v/>
      </c>
      <c r="D1" s="2" t="str">
        <f>IF(D2="","",IF(D2="Fijo","","Input "&amp;COUNTIF($C$2:E2,"=Variable")))</f>
        <v>Input 1</v>
      </c>
      <c r="E1" s="2" t="str">
        <f>IF(E2="","",IF(E2="Fijo","","Input "&amp;COUNTIF($C$2:F2,"=Variable")))</f>
        <v/>
      </c>
      <c r="F1" s="2" t="str">
        <f>IF(F2="","",IF(F2="Fijo","","Input "&amp;COUNTIF($C$2:G2,"=Variable")))</f>
        <v/>
      </c>
      <c r="G1" s="2" t="str">
        <f>IF(G2="","",IF(G2="Fijo","","Input "&amp;COUNTIF($C$2:H2,"=Variable")))</f>
        <v/>
      </c>
      <c r="H1" s="2" t="str">
        <f>IF(H2="","",IF(H2="Fijo","","Input "&amp;COUNTIF($C$2:I2,"=Variable")))</f>
        <v/>
      </c>
      <c r="I1" s="2" t="str">
        <f>IF(I2="","",IF(I2="Fijo","","Input "&amp;COUNTIF($C$2:J2,"=Variable")))</f>
        <v/>
      </c>
      <c r="J1" s="2" t="str">
        <f>IF(J2="","",IF(J2="Fijo","","Input "&amp;COUNTIF($C$2:K2,"=Variable")))</f>
        <v/>
      </c>
      <c r="K1" s="2" t="str">
        <f>IF(K2="","",IF(K2="Fijo","","Input "&amp;COUNTIF($C$2:L2,"=Variable")))</f>
        <v/>
      </c>
      <c r="L1" s="2" t="str">
        <f>IF(L2="","",IF(L2="Fijo","","Input "&amp;COUNTIF($C$2:M2,"=Variable")))</f>
        <v/>
      </c>
      <c r="M1" s="2" t="str">
        <f>IF(M2="","",IF(M2="Fijo","","Input "&amp;COUNTIF($C$2:N2,"=Variable")))</f>
        <v/>
      </c>
      <c r="N1" s="2" t="str">
        <f>IF(N2="","",IF(N2="Fijo","","Input "&amp;COUNTIF($C$2:O2,"=Variable")))</f>
        <v/>
      </c>
      <c r="O1" s="2" t="str">
        <f>IF(O2="","",IF(O2="Fijo","","Input "&amp;COUNTIF($C$2:P2,"=Variable")))</f>
        <v/>
      </c>
      <c r="P1" s="2" t="str">
        <f>IF(P2="","",IF(P2="Fijo","","Input "&amp;COUNTIF($C$2:Q2,"=Variable")))</f>
        <v/>
      </c>
      <c r="Q1" s="2" t="str">
        <f>IF(Q2="","",IF(Q2="Fijo","","Input "&amp;COUNTIF($C$2:R2,"=Variable")))</f>
        <v/>
      </c>
      <c r="R1" s="2" t="str">
        <f>IF(R2="","",IF(R2="Fijo","","Input "&amp;COUNTIF($C$2:S2,"=Variable")))</f>
        <v/>
      </c>
      <c r="S1" s="2" t="str">
        <f>IF(S2="","",IF(S2="Fijo","","Input "&amp;COUNTIF($C$2:T2,"=Variable")))</f>
        <v/>
      </c>
      <c r="T1" s="2" t="str">
        <f>IF(T2="","",IF(T2="Fijo","","Input "&amp;COUNTIF($C$2:U2,"=Variable")))</f>
        <v/>
      </c>
      <c r="U1" s="2" t="str">
        <f>IF(U2="","",IF(U2="Fijo","","Input "&amp;COUNTIF($C$2:V2,"=Variable")))</f>
        <v/>
      </c>
      <c r="V1" s="2" t="str">
        <f>IF(V2="","",IF(V2="Fijo","","Input "&amp;COUNTIF($C$2:W2,"=Variable")))</f>
        <v/>
      </c>
    </row>
    <row r="2" spans="1:22" x14ac:dyDescent="0.25">
      <c r="A2" s="1" t="s">
        <v>7</v>
      </c>
      <c r="B2" s="2" t="s">
        <v>10</v>
      </c>
      <c r="C2" s="2" t="s">
        <v>3</v>
      </c>
      <c r="D2" s="2" t="s">
        <v>4</v>
      </c>
    </row>
    <row r="3" spans="1:22" x14ac:dyDescent="0.25">
      <c r="A3" s="1" t="s">
        <v>8</v>
      </c>
      <c r="B3" s="2" t="s">
        <v>9</v>
      </c>
      <c r="C3" s="3">
        <v>50000</v>
      </c>
      <c r="D3" s="4">
        <v>1000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5"/>
    </row>
    <row r="4" spans="1:22" x14ac:dyDescent="0.25">
      <c r="A4" s="1" t="s">
        <v>3</v>
      </c>
      <c r="B4" s="2" t="s">
        <v>15</v>
      </c>
      <c r="C4" s="6">
        <v>0</v>
      </c>
      <c r="D4" s="7">
        <v>0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8"/>
    </row>
    <row r="5" spans="1:22" x14ac:dyDescent="0.25">
      <c r="A5" s="1" t="s">
        <v>4</v>
      </c>
      <c r="B5" s="2" t="s">
        <v>14</v>
      </c>
      <c r="C5" s="9">
        <v>1000</v>
      </c>
      <c r="D5" s="10">
        <v>1000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1"/>
    </row>
    <row r="7" spans="1:22" x14ac:dyDescent="0.25">
      <c r="B7" s="2" t="s">
        <v>5</v>
      </c>
      <c r="C7" s="15" t="s">
        <v>7</v>
      </c>
    </row>
    <row r="9" spans="1:22" x14ac:dyDescent="0.25">
      <c r="A9" s="1" t="s">
        <v>16</v>
      </c>
      <c r="B9" s="2" t="s">
        <v>21</v>
      </c>
      <c r="C9" s="15" t="s">
        <v>16</v>
      </c>
    </row>
    <row r="10" spans="1:22" x14ac:dyDescent="0.25">
      <c r="A10" s="1" t="s">
        <v>22</v>
      </c>
      <c r="B10" s="1" t="s">
        <v>27</v>
      </c>
      <c r="C10" s="1">
        <v>1.6</v>
      </c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22" ht="14.4" customHeight="1" x14ac:dyDescent="0.25">
      <c r="A11" s="1" t="s">
        <v>17</v>
      </c>
      <c r="B11" s="45" t="s">
        <v>29</v>
      </c>
      <c r="C11" s="1" t="str">
        <f>IF(COUNTIF($C$2:$T$2,"=Variable")&gt;C16-1,"Input "&amp;C16,"")</f>
        <v>Input 1</v>
      </c>
      <c r="D11" s="1" t="str">
        <f t="shared" ref="D11:M11" si="0">IF(COUNTIF($C$2:$T$2,"=Variable")&gt;D16-1,"Input "&amp;D16,"")</f>
        <v/>
      </c>
      <c r="E11" s="1" t="str">
        <f t="shared" si="0"/>
        <v/>
      </c>
      <c r="F11" s="1" t="str">
        <f t="shared" si="0"/>
        <v/>
      </c>
      <c r="G11" s="1" t="str">
        <f t="shared" si="0"/>
        <v/>
      </c>
      <c r="H11" s="1" t="str">
        <f t="shared" si="0"/>
        <v/>
      </c>
      <c r="I11" s="1" t="str">
        <f t="shared" si="0"/>
        <v/>
      </c>
      <c r="J11" s="1" t="str">
        <f t="shared" si="0"/>
        <v/>
      </c>
      <c r="K11" s="1" t="str">
        <f t="shared" si="0"/>
        <v/>
      </c>
      <c r="L11" s="1" t="str">
        <f t="shared" si="0"/>
        <v/>
      </c>
      <c r="M11" s="1" t="str">
        <f t="shared" si="0"/>
        <v/>
      </c>
    </row>
    <row r="12" spans="1:22" ht="15" customHeight="1" x14ac:dyDescent="0.25">
      <c r="A12" s="1" t="s">
        <v>23</v>
      </c>
      <c r="B12" s="45"/>
      <c r="C12" s="12">
        <v>1</v>
      </c>
      <c r="D12" s="12"/>
      <c r="E12" s="12"/>
      <c r="F12" s="12"/>
      <c r="G12" s="12"/>
      <c r="H12" s="12"/>
      <c r="I12" s="12"/>
      <c r="J12" s="12"/>
      <c r="K12" s="12"/>
      <c r="L12" s="12"/>
    </row>
    <row r="13" spans="1:22" x14ac:dyDescent="0.25">
      <c r="A13" s="1" t="s">
        <v>24</v>
      </c>
      <c r="B13" s="44" t="s">
        <v>28</v>
      </c>
      <c r="C13" s="44"/>
      <c r="D13" s="44"/>
      <c r="E13" s="44"/>
      <c r="F13" s="44"/>
      <c r="G13" s="44"/>
      <c r="H13" s="44"/>
    </row>
    <row r="14" spans="1:22" x14ac:dyDescent="0.25">
      <c r="A14" s="1" t="s">
        <v>25</v>
      </c>
      <c r="B14" s="44"/>
      <c r="C14" s="44"/>
      <c r="D14" s="44"/>
      <c r="E14" s="44"/>
      <c r="F14" s="44"/>
      <c r="G14" s="44"/>
      <c r="H14" s="44"/>
    </row>
    <row r="15" spans="1:22" x14ac:dyDescent="0.25">
      <c r="A15" s="1" t="s">
        <v>26</v>
      </c>
      <c r="B15" s="44"/>
      <c r="C15" s="44"/>
      <c r="D15" s="44"/>
      <c r="E15" s="44"/>
      <c r="F15" s="44"/>
      <c r="G15" s="44"/>
      <c r="H15" s="44"/>
    </row>
    <row r="16" spans="1:22" x14ac:dyDescent="0.25">
      <c r="B16" s="13"/>
      <c r="C16" s="13">
        <v>1</v>
      </c>
      <c r="D16" s="13">
        <v>2</v>
      </c>
      <c r="E16" s="13">
        <v>3</v>
      </c>
      <c r="F16" s="13">
        <v>4</v>
      </c>
      <c r="G16" s="13">
        <v>5</v>
      </c>
      <c r="H16" s="13">
        <v>6</v>
      </c>
      <c r="I16" s="13">
        <v>7</v>
      </c>
      <c r="J16" s="13">
        <v>8</v>
      </c>
      <c r="K16" s="13">
        <v>9</v>
      </c>
      <c r="L16" s="13">
        <v>10</v>
      </c>
      <c r="M16" s="13">
        <v>11</v>
      </c>
    </row>
    <row r="17" spans="2:13" x14ac:dyDescent="0.25">
      <c r="B17" s="2" t="str">
        <f>"Cada "&amp;LEFT(C7,3)&amp;":"</f>
        <v>Cada Mes:</v>
      </c>
      <c r="C17" s="1">
        <f>IF(C12=0,0,LN(C12)*C10)</f>
        <v>0</v>
      </c>
      <c r="D17" s="1">
        <f t="shared" ref="D17:M17" si="1">IF(D12=0,0,LN(D12)*D10)</f>
        <v>0</v>
      </c>
      <c r="E17" s="1">
        <f t="shared" si="1"/>
        <v>0</v>
      </c>
      <c r="F17" s="1">
        <f t="shared" si="1"/>
        <v>0</v>
      </c>
      <c r="G17" s="1">
        <f t="shared" si="1"/>
        <v>0</v>
      </c>
      <c r="H17" s="1">
        <f t="shared" si="1"/>
        <v>0</v>
      </c>
      <c r="I17" s="1">
        <f t="shared" si="1"/>
        <v>0</v>
      </c>
      <c r="J17" s="1">
        <f t="shared" si="1"/>
        <v>0</v>
      </c>
      <c r="K17" s="1">
        <f t="shared" si="1"/>
        <v>0</v>
      </c>
      <c r="L17" s="1">
        <f t="shared" si="1"/>
        <v>0</v>
      </c>
      <c r="M17" s="1">
        <f t="shared" si="1"/>
        <v>0</v>
      </c>
    </row>
    <row r="18" spans="2:13" x14ac:dyDescent="0.25">
      <c r="B18" s="2" t="s">
        <v>13</v>
      </c>
      <c r="C18" s="2" t="s">
        <v>0</v>
      </c>
      <c r="D18" s="2" t="s">
        <v>1</v>
      </c>
      <c r="E18" s="2" t="s">
        <v>11</v>
      </c>
      <c r="F18" s="2" t="s">
        <v>19</v>
      </c>
      <c r="G18" s="2" t="s">
        <v>20</v>
      </c>
      <c r="H18" s="2" t="s">
        <v>18</v>
      </c>
      <c r="I18" s="2" t="s">
        <v>12</v>
      </c>
    </row>
    <row r="19" spans="2:13" x14ac:dyDescent="0.25">
      <c r="B19" s="2">
        <v>0</v>
      </c>
      <c r="C19" s="14">
        <f>SUMIF($C$2:$W$2,"=Fijo",$C$3:$W$3)</f>
        <v>50000</v>
      </c>
      <c r="D19" s="14">
        <f>IF($C$9="Linear",SUMIF($C$2:$W$2,"=Variable",$C$3:$W$3)*B19,IF($C$9="Cuadratica",B19^2,IF($C$9="Logaritmica",LN(B19+1),IF($C$9="Exponencial",EXP(B19)-1,IF($C$9="Cubica",B19^3,IF($C$9="Radiz",SQRT(B19),(B19&lt;&gt;0)*EXP(SUM($C$10:$M$10)*LN(B19+(B19=0))+SUM($C$17:$M$17))))))))</f>
        <v>0</v>
      </c>
      <c r="E19" s="14">
        <f>D19+C19</f>
        <v>50000</v>
      </c>
      <c r="F19" s="14"/>
      <c r="G19" s="14"/>
      <c r="H19" s="14"/>
      <c r="I19" s="14"/>
    </row>
    <row r="20" spans="2:13" x14ac:dyDescent="0.25">
      <c r="B20" s="2">
        <f>B19+1</f>
        <v>1</v>
      </c>
      <c r="C20" s="14">
        <f t="shared" ref="C20:C83" si="2">SUMIF($C$2:$W$2,"=Fijo",$C$3:$W$3)</f>
        <v>50000</v>
      </c>
      <c r="D20" s="14">
        <f t="shared" ref="D20:D83" si="3">IF($C$9="Linear",SUMIF($C$2:$W$2,"=Variable",$C$3:$W$3)*B20,IF($C$9="Cuadratica",B20^2,IF($C$9="Logaritmica",LN(B20+1),IF($C$9="Exponencial",EXP(B20)-1,IF($C$9="Cubica",B20^3,IF($C$9="Radiz",SQRT(B20),(B20&lt;&gt;0)*EXP(SUM($C$10:$M$10)*LN(B20+(B20=0))+SUM($C$17:$M$17))))))))</f>
        <v>1000</v>
      </c>
      <c r="E20" s="14">
        <f t="shared" ref="E20:E83" si="4">D20+C20</f>
        <v>51000</v>
      </c>
      <c r="F20" s="14">
        <f>C20/B20</f>
        <v>50000</v>
      </c>
      <c r="G20" s="14">
        <f>D20/B20</f>
        <v>1000</v>
      </c>
      <c r="H20" s="14">
        <f t="shared" ref="H20:H51" si="5">E20/B20</f>
        <v>51000</v>
      </c>
      <c r="I20" s="14">
        <f>E20-E19</f>
        <v>1000</v>
      </c>
    </row>
    <row r="21" spans="2:13" x14ac:dyDescent="0.25">
      <c r="B21" s="2">
        <f t="shared" ref="B21:B84" si="6">B20+1</f>
        <v>2</v>
      </c>
      <c r="C21" s="14">
        <f t="shared" si="2"/>
        <v>50000</v>
      </c>
      <c r="D21" s="14">
        <f t="shared" si="3"/>
        <v>2000</v>
      </c>
      <c r="E21" s="14">
        <f t="shared" si="4"/>
        <v>52000</v>
      </c>
      <c r="F21" s="14">
        <f t="shared" ref="F21:F84" si="7">C21/B21</f>
        <v>25000</v>
      </c>
      <c r="G21" s="14">
        <f t="shared" ref="G21:G84" si="8">D21/B21</f>
        <v>1000</v>
      </c>
      <c r="H21" s="14">
        <f t="shared" si="5"/>
        <v>26000</v>
      </c>
      <c r="I21" s="14">
        <f t="shared" ref="I21:I84" si="9">E21-E20</f>
        <v>1000</v>
      </c>
    </row>
    <row r="22" spans="2:13" x14ac:dyDescent="0.25">
      <c r="B22" s="2">
        <f t="shared" si="6"/>
        <v>3</v>
      </c>
      <c r="C22" s="14">
        <f t="shared" si="2"/>
        <v>50000</v>
      </c>
      <c r="D22" s="14">
        <f t="shared" si="3"/>
        <v>3000</v>
      </c>
      <c r="E22" s="14">
        <f t="shared" si="4"/>
        <v>53000</v>
      </c>
      <c r="F22" s="14">
        <f t="shared" si="7"/>
        <v>16666.666666666668</v>
      </c>
      <c r="G22" s="14">
        <f t="shared" si="8"/>
        <v>1000</v>
      </c>
      <c r="H22" s="14">
        <f t="shared" si="5"/>
        <v>17666.666666666668</v>
      </c>
      <c r="I22" s="14">
        <f t="shared" si="9"/>
        <v>1000</v>
      </c>
    </row>
    <row r="23" spans="2:13" x14ac:dyDescent="0.25">
      <c r="B23" s="2">
        <f t="shared" si="6"/>
        <v>4</v>
      </c>
      <c r="C23" s="14">
        <f t="shared" si="2"/>
        <v>50000</v>
      </c>
      <c r="D23" s="14">
        <f t="shared" si="3"/>
        <v>4000</v>
      </c>
      <c r="E23" s="14">
        <f t="shared" si="4"/>
        <v>54000</v>
      </c>
      <c r="F23" s="14">
        <f t="shared" si="7"/>
        <v>12500</v>
      </c>
      <c r="G23" s="14">
        <f t="shared" si="8"/>
        <v>1000</v>
      </c>
      <c r="H23" s="14">
        <f t="shared" si="5"/>
        <v>13500</v>
      </c>
      <c r="I23" s="14">
        <f t="shared" si="9"/>
        <v>1000</v>
      </c>
    </row>
    <row r="24" spans="2:13" x14ac:dyDescent="0.25">
      <c r="B24" s="2">
        <f t="shared" si="6"/>
        <v>5</v>
      </c>
      <c r="C24" s="14">
        <f t="shared" si="2"/>
        <v>50000</v>
      </c>
      <c r="D24" s="14">
        <f t="shared" si="3"/>
        <v>5000</v>
      </c>
      <c r="E24" s="14">
        <f t="shared" si="4"/>
        <v>55000</v>
      </c>
      <c r="F24" s="14">
        <f t="shared" si="7"/>
        <v>10000</v>
      </c>
      <c r="G24" s="14">
        <f t="shared" si="8"/>
        <v>1000</v>
      </c>
      <c r="H24" s="14">
        <f t="shared" si="5"/>
        <v>11000</v>
      </c>
      <c r="I24" s="14">
        <f t="shared" si="9"/>
        <v>1000</v>
      </c>
    </row>
    <row r="25" spans="2:13" x14ac:dyDescent="0.25">
      <c r="B25" s="2">
        <f t="shared" si="6"/>
        <v>6</v>
      </c>
      <c r="C25" s="14">
        <f t="shared" si="2"/>
        <v>50000</v>
      </c>
      <c r="D25" s="14">
        <f t="shared" si="3"/>
        <v>6000</v>
      </c>
      <c r="E25" s="14">
        <f t="shared" si="4"/>
        <v>56000</v>
      </c>
      <c r="F25" s="14">
        <f t="shared" si="7"/>
        <v>8333.3333333333339</v>
      </c>
      <c r="G25" s="14">
        <f t="shared" si="8"/>
        <v>1000</v>
      </c>
      <c r="H25" s="14">
        <f t="shared" si="5"/>
        <v>9333.3333333333339</v>
      </c>
      <c r="I25" s="14">
        <f t="shared" si="9"/>
        <v>1000</v>
      </c>
    </row>
    <row r="26" spans="2:13" x14ac:dyDescent="0.25">
      <c r="B26" s="2">
        <f t="shared" si="6"/>
        <v>7</v>
      </c>
      <c r="C26" s="14">
        <f t="shared" si="2"/>
        <v>50000</v>
      </c>
      <c r="D26" s="14">
        <f t="shared" si="3"/>
        <v>7000</v>
      </c>
      <c r="E26" s="14">
        <f t="shared" si="4"/>
        <v>57000</v>
      </c>
      <c r="F26" s="14">
        <f t="shared" si="7"/>
        <v>7142.8571428571431</v>
      </c>
      <c r="G26" s="14">
        <f t="shared" si="8"/>
        <v>1000</v>
      </c>
      <c r="H26" s="14">
        <f t="shared" si="5"/>
        <v>8142.8571428571431</v>
      </c>
      <c r="I26" s="14">
        <f t="shared" si="9"/>
        <v>1000</v>
      </c>
    </row>
    <row r="27" spans="2:13" x14ac:dyDescent="0.25">
      <c r="B27" s="2">
        <f t="shared" si="6"/>
        <v>8</v>
      </c>
      <c r="C27" s="14">
        <f t="shared" si="2"/>
        <v>50000</v>
      </c>
      <c r="D27" s="14">
        <f t="shared" si="3"/>
        <v>8000</v>
      </c>
      <c r="E27" s="14">
        <f t="shared" si="4"/>
        <v>58000</v>
      </c>
      <c r="F27" s="14">
        <f t="shared" si="7"/>
        <v>6250</v>
      </c>
      <c r="G27" s="14">
        <f t="shared" si="8"/>
        <v>1000</v>
      </c>
      <c r="H27" s="14">
        <f t="shared" si="5"/>
        <v>7250</v>
      </c>
      <c r="I27" s="14">
        <f t="shared" si="9"/>
        <v>1000</v>
      </c>
    </row>
    <row r="28" spans="2:13" x14ac:dyDescent="0.25">
      <c r="B28" s="2">
        <f t="shared" si="6"/>
        <v>9</v>
      </c>
      <c r="C28" s="14">
        <f t="shared" si="2"/>
        <v>50000</v>
      </c>
      <c r="D28" s="14">
        <f t="shared" si="3"/>
        <v>9000</v>
      </c>
      <c r="E28" s="14">
        <f t="shared" si="4"/>
        <v>59000</v>
      </c>
      <c r="F28" s="14">
        <f t="shared" si="7"/>
        <v>5555.5555555555557</v>
      </c>
      <c r="G28" s="14">
        <f t="shared" si="8"/>
        <v>1000</v>
      </c>
      <c r="H28" s="14">
        <f t="shared" si="5"/>
        <v>6555.5555555555557</v>
      </c>
      <c r="I28" s="14">
        <f t="shared" si="9"/>
        <v>1000</v>
      </c>
    </row>
    <row r="29" spans="2:13" x14ac:dyDescent="0.25">
      <c r="B29" s="2">
        <f t="shared" si="6"/>
        <v>10</v>
      </c>
      <c r="C29" s="14">
        <f t="shared" si="2"/>
        <v>50000</v>
      </c>
      <c r="D29" s="14">
        <f t="shared" si="3"/>
        <v>10000</v>
      </c>
      <c r="E29" s="14">
        <f t="shared" si="4"/>
        <v>60000</v>
      </c>
      <c r="F29" s="14">
        <f t="shared" si="7"/>
        <v>5000</v>
      </c>
      <c r="G29" s="14">
        <f t="shared" si="8"/>
        <v>1000</v>
      </c>
      <c r="H29" s="14">
        <f t="shared" si="5"/>
        <v>6000</v>
      </c>
      <c r="I29" s="14">
        <f t="shared" si="9"/>
        <v>1000</v>
      </c>
    </row>
    <row r="30" spans="2:13" x14ac:dyDescent="0.25">
      <c r="B30" s="2">
        <f t="shared" si="6"/>
        <v>11</v>
      </c>
      <c r="C30" s="14">
        <f t="shared" si="2"/>
        <v>50000</v>
      </c>
      <c r="D30" s="14">
        <f t="shared" si="3"/>
        <v>11000</v>
      </c>
      <c r="E30" s="14">
        <f t="shared" si="4"/>
        <v>61000</v>
      </c>
      <c r="F30" s="14">
        <f t="shared" si="7"/>
        <v>4545.454545454545</v>
      </c>
      <c r="G30" s="14">
        <f t="shared" si="8"/>
        <v>1000</v>
      </c>
      <c r="H30" s="14">
        <f t="shared" si="5"/>
        <v>5545.454545454545</v>
      </c>
      <c r="I30" s="14">
        <f t="shared" si="9"/>
        <v>1000</v>
      </c>
    </row>
    <row r="31" spans="2:13" x14ac:dyDescent="0.25">
      <c r="B31" s="2">
        <f t="shared" si="6"/>
        <v>12</v>
      </c>
      <c r="C31" s="14">
        <f t="shared" si="2"/>
        <v>50000</v>
      </c>
      <c r="D31" s="14">
        <f t="shared" si="3"/>
        <v>12000</v>
      </c>
      <c r="E31" s="14">
        <f t="shared" si="4"/>
        <v>62000</v>
      </c>
      <c r="F31" s="14">
        <f t="shared" si="7"/>
        <v>4166.666666666667</v>
      </c>
      <c r="G31" s="14">
        <f t="shared" si="8"/>
        <v>1000</v>
      </c>
      <c r="H31" s="14">
        <f t="shared" si="5"/>
        <v>5166.666666666667</v>
      </c>
      <c r="I31" s="14">
        <f t="shared" si="9"/>
        <v>1000</v>
      </c>
    </row>
    <row r="32" spans="2:13" x14ac:dyDescent="0.25">
      <c r="B32" s="2">
        <f t="shared" si="6"/>
        <v>13</v>
      </c>
      <c r="C32" s="14">
        <f t="shared" si="2"/>
        <v>50000</v>
      </c>
      <c r="D32" s="14">
        <f t="shared" si="3"/>
        <v>13000</v>
      </c>
      <c r="E32" s="14">
        <f t="shared" si="4"/>
        <v>63000</v>
      </c>
      <c r="F32" s="14">
        <f t="shared" si="7"/>
        <v>3846.1538461538462</v>
      </c>
      <c r="G32" s="14">
        <f t="shared" si="8"/>
        <v>1000</v>
      </c>
      <c r="H32" s="14">
        <f t="shared" si="5"/>
        <v>4846.1538461538457</v>
      </c>
      <c r="I32" s="14">
        <f t="shared" si="9"/>
        <v>1000</v>
      </c>
    </row>
    <row r="33" spans="2:9" x14ac:dyDescent="0.25">
      <c r="B33" s="2">
        <f t="shared" si="6"/>
        <v>14</v>
      </c>
      <c r="C33" s="14">
        <f t="shared" si="2"/>
        <v>50000</v>
      </c>
      <c r="D33" s="14">
        <f t="shared" si="3"/>
        <v>14000</v>
      </c>
      <c r="E33" s="14">
        <f t="shared" si="4"/>
        <v>64000</v>
      </c>
      <c r="F33" s="14">
        <f t="shared" si="7"/>
        <v>3571.4285714285716</v>
      </c>
      <c r="G33" s="14">
        <f t="shared" si="8"/>
        <v>1000</v>
      </c>
      <c r="H33" s="14">
        <f t="shared" si="5"/>
        <v>4571.4285714285716</v>
      </c>
      <c r="I33" s="14">
        <f t="shared" si="9"/>
        <v>1000</v>
      </c>
    </row>
    <row r="34" spans="2:9" x14ac:dyDescent="0.25">
      <c r="B34" s="2">
        <f t="shared" si="6"/>
        <v>15</v>
      </c>
      <c r="C34" s="14">
        <f t="shared" si="2"/>
        <v>50000</v>
      </c>
      <c r="D34" s="14">
        <f t="shared" si="3"/>
        <v>15000</v>
      </c>
      <c r="E34" s="14">
        <f t="shared" si="4"/>
        <v>65000</v>
      </c>
      <c r="F34" s="14">
        <f t="shared" si="7"/>
        <v>3333.3333333333335</v>
      </c>
      <c r="G34" s="14">
        <f t="shared" si="8"/>
        <v>1000</v>
      </c>
      <c r="H34" s="14">
        <f t="shared" si="5"/>
        <v>4333.333333333333</v>
      </c>
      <c r="I34" s="14">
        <f t="shared" si="9"/>
        <v>1000</v>
      </c>
    </row>
    <row r="35" spans="2:9" x14ac:dyDescent="0.25">
      <c r="B35" s="2">
        <f t="shared" si="6"/>
        <v>16</v>
      </c>
      <c r="C35" s="14">
        <f t="shared" si="2"/>
        <v>50000</v>
      </c>
      <c r="D35" s="14">
        <f t="shared" si="3"/>
        <v>16000</v>
      </c>
      <c r="E35" s="14">
        <f t="shared" si="4"/>
        <v>66000</v>
      </c>
      <c r="F35" s="14">
        <f t="shared" si="7"/>
        <v>3125</v>
      </c>
      <c r="G35" s="14">
        <f t="shared" si="8"/>
        <v>1000</v>
      </c>
      <c r="H35" s="14">
        <f t="shared" si="5"/>
        <v>4125</v>
      </c>
      <c r="I35" s="14">
        <f t="shared" si="9"/>
        <v>1000</v>
      </c>
    </row>
    <row r="36" spans="2:9" x14ac:dyDescent="0.25">
      <c r="B36" s="2">
        <f t="shared" si="6"/>
        <v>17</v>
      </c>
      <c r="C36" s="14">
        <f t="shared" si="2"/>
        <v>50000</v>
      </c>
      <c r="D36" s="14">
        <f t="shared" si="3"/>
        <v>17000</v>
      </c>
      <c r="E36" s="14">
        <f t="shared" si="4"/>
        <v>67000</v>
      </c>
      <c r="F36" s="14">
        <f t="shared" si="7"/>
        <v>2941.1764705882351</v>
      </c>
      <c r="G36" s="14">
        <f t="shared" si="8"/>
        <v>1000</v>
      </c>
      <c r="H36" s="14">
        <f t="shared" si="5"/>
        <v>3941.1764705882351</v>
      </c>
      <c r="I36" s="14">
        <f t="shared" si="9"/>
        <v>1000</v>
      </c>
    </row>
    <row r="37" spans="2:9" x14ac:dyDescent="0.25">
      <c r="B37" s="2">
        <f t="shared" si="6"/>
        <v>18</v>
      </c>
      <c r="C37" s="14">
        <f t="shared" si="2"/>
        <v>50000</v>
      </c>
      <c r="D37" s="14">
        <f t="shared" si="3"/>
        <v>18000</v>
      </c>
      <c r="E37" s="14">
        <f t="shared" si="4"/>
        <v>68000</v>
      </c>
      <c r="F37" s="14">
        <f t="shared" si="7"/>
        <v>2777.7777777777778</v>
      </c>
      <c r="G37" s="14">
        <f t="shared" si="8"/>
        <v>1000</v>
      </c>
      <c r="H37" s="14">
        <f t="shared" si="5"/>
        <v>3777.7777777777778</v>
      </c>
      <c r="I37" s="14">
        <f t="shared" si="9"/>
        <v>1000</v>
      </c>
    </row>
    <row r="38" spans="2:9" x14ac:dyDescent="0.25">
      <c r="B38" s="2">
        <f t="shared" si="6"/>
        <v>19</v>
      </c>
      <c r="C38" s="14">
        <f t="shared" si="2"/>
        <v>50000</v>
      </c>
      <c r="D38" s="14">
        <f t="shared" si="3"/>
        <v>19000</v>
      </c>
      <c r="E38" s="14">
        <f t="shared" si="4"/>
        <v>69000</v>
      </c>
      <c r="F38" s="14">
        <f t="shared" si="7"/>
        <v>2631.5789473684213</v>
      </c>
      <c r="G38" s="14">
        <f t="shared" si="8"/>
        <v>1000</v>
      </c>
      <c r="H38" s="14">
        <f t="shared" si="5"/>
        <v>3631.5789473684213</v>
      </c>
      <c r="I38" s="14">
        <f t="shared" si="9"/>
        <v>1000</v>
      </c>
    </row>
    <row r="39" spans="2:9" x14ac:dyDescent="0.25">
      <c r="B39" s="2">
        <f t="shared" si="6"/>
        <v>20</v>
      </c>
      <c r="C39" s="14">
        <f t="shared" si="2"/>
        <v>50000</v>
      </c>
      <c r="D39" s="14">
        <f t="shared" si="3"/>
        <v>20000</v>
      </c>
      <c r="E39" s="14">
        <f t="shared" si="4"/>
        <v>70000</v>
      </c>
      <c r="F39" s="14">
        <f t="shared" si="7"/>
        <v>2500</v>
      </c>
      <c r="G39" s="14">
        <f t="shared" si="8"/>
        <v>1000</v>
      </c>
      <c r="H39" s="14">
        <f t="shared" si="5"/>
        <v>3500</v>
      </c>
      <c r="I39" s="14">
        <f t="shared" si="9"/>
        <v>1000</v>
      </c>
    </row>
    <row r="40" spans="2:9" x14ac:dyDescent="0.25">
      <c r="B40" s="2">
        <f t="shared" si="6"/>
        <v>21</v>
      </c>
      <c r="C40" s="14">
        <f t="shared" si="2"/>
        <v>50000</v>
      </c>
      <c r="D40" s="14">
        <f t="shared" si="3"/>
        <v>21000</v>
      </c>
      <c r="E40" s="14">
        <f t="shared" si="4"/>
        <v>71000</v>
      </c>
      <c r="F40" s="14">
        <f t="shared" si="7"/>
        <v>2380.9523809523807</v>
      </c>
      <c r="G40" s="14">
        <f t="shared" si="8"/>
        <v>1000</v>
      </c>
      <c r="H40" s="14">
        <f t="shared" si="5"/>
        <v>3380.9523809523807</v>
      </c>
      <c r="I40" s="14">
        <f t="shared" si="9"/>
        <v>1000</v>
      </c>
    </row>
    <row r="41" spans="2:9" x14ac:dyDescent="0.25">
      <c r="B41" s="2">
        <f t="shared" si="6"/>
        <v>22</v>
      </c>
      <c r="C41" s="14">
        <f t="shared" si="2"/>
        <v>50000</v>
      </c>
      <c r="D41" s="14">
        <f t="shared" si="3"/>
        <v>22000</v>
      </c>
      <c r="E41" s="14">
        <f t="shared" si="4"/>
        <v>72000</v>
      </c>
      <c r="F41" s="14">
        <f t="shared" si="7"/>
        <v>2272.7272727272725</v>
      </c>
      <c r="G41" s="14">
        <f t="shared" si="8"/>
        <v>1000</v>
      </c>
      <c r="H41" s="14">
        <f t="shared" si="5"/>
        <v>3272.7272727272725</v>
      </c>
      <c r="I41" s="14">
        <f t="shared" si="9"/>
        <v>1000</v>
      </c>
    </row>
    <row r="42" spans="2:9" x14ac:dyDescent="0.25">
      <c r="B42" s="2">
        <f t="shared" si="6"/>
        <v>23</v>
      </c>
      <c r="C42" s="14">
        <f t="shared" si="2"/>
        <v>50000</v>
      </c>
      <c r="D42" s="14">
        <f t="shared" si="3"/>
        <v>23000</v>
      </c>
      <c r="E42" s="14">
        <f t="shared" si="4"/>
        <v>73000</v>
      </c>
      <c r="F42" s="14">
        <f t="shared" si="7"/>
        <v>2173.913043478261</v>
      </c>
      <c r="G42" s="14">
        <f t="shared" si="8"/>
        <v>1000</v>
      </c>
      <c r="H42" s="14">
        <f t="shared" si="5"/>
        <v>3173.913043478261</v>
      </c>
      <c r="I42" s="14">
        <f t="shared" si="9"/>
        <v>1000</v>
      </c>
    </row>
    <row r="43" spans="2:9" x14ac:dyDescent="0.25">
      <c r="B43" s="2">
        <f t="shared" si="6"/>
        <v>24</v>
      </c>
      <c r="C43" s="14">
        <f t="shared" si="2"/>
        <v>50000</v>
      </c>
      <c r="D43" s="14">
        <f t="shared" si="3"/>
        <v>24000</v>
      </c>
      <c r="E43" s="14">
        <f t="shared" si="4"/>
        <v>74000</v>
      </c>
      <c r="F43" s="14">
        <f t="shared" si="7"/>
        <v>2083.3333333333335</v>
      </c>
      <c r="G43" s="14">
        <f t="shared" si="8"/>
        <v>1000</v>
      </c>
      <c r="H43" s="14">
        <f t="shared" si="5"/>
        <v>3083.3333333333335</v>
      </c>
      <c r="I43" s="14">
        <f t="shared" si="9"/>
        <v>1000</v>
      </c>
    </row>
    <row r="44" spans="2:9" x14ac:dyDescent="0.25">
      <c r="B44" s="2">
        <f t="shared" si="6"/>
        <v>25</v>
      </c>
      <c r="C44" s="14">
        <f t="shared" si="2"/>
        <v>50000</v>
      </c>
      <c r="D44" s="14">
        <f t="shared" si="3"/>
        <v>25000</v>
      </c>
      <c r="E44" s="14">
        <f t="shared" si="4"/>
        <v>75000</v>
      </c>
      <c r="F44" s="14">
        <f t="shared" si="7"/>
        <v>2000</v>
      </c>
      <c r="G44" s="14">
        <f t="shared" si="8"/>
        <v>1000</v>
      </c>
      <c r="H44" s="14">
        <f t="shared" si="5"/>
        <v>3000</v>
      </c>
      <c r="I44" s="14">
        <f t="shared" si="9"/>
        <v>1000</v>
      </c>
    </row>
    <row r="45" spans="2:9" x14ac:dyDescent="0.25">
      <c r="B45" s="2">
        <f t="shared" si="6"/>
        <v>26</v>
      </c>
      <c r="C45" s="14">
        <f t="shared" si="2"/>
        <v>50000</v>
      </c>
      <c r="D45" s="14">
        <f t="shared" si="3"/>
        <v>26000</v>
      </c>
      <c r="E45" s="14">
        <f t="shared" si="4"/>
        <v>76000</v>
      </c>
      <c r="F45" s="14">
        <f t="shared" si="7"/>
        <v>1923.0769230769231</v>
      </c>
      <c r="G45" s="14">
        <f t="shared" si="8"/>
        <v>1000</v>
      </c>
      <c r="H45" s="14">
        <f t="shared" si="5"/>
        <v>2923.0769230769229</v>
      </c>
      <c r="I45" s="14">
        <f t="shared" si="9"/>
        <v>1000</v>
      </c>
    </row>
    <row r="46" spans="2:9" x14ac:dyDescent="0.25">
      <c r="B46" s="2">
        <f t="shared" si="6"/>
        <v>27</v>
      </c>
      <c r="C46" s="14">
        <f t="shared" si="2"/>
        <v>50000</v>
      </c>
      <c r="D46" s="14">
        <f t="shared" si="3"/>
        <v>27000</v>
      </c>
      <c r="E46" s="14">
        <f t="shared" si="4"/>
        <v>77000</v>
      </c>
      <c r="F46" s="14">
        <f t="shared" si="7"/>
        <v>1851.851851851852</v>
      </c>
      <c r="G46" s="14">
        <f t="shared" si="8"/>
        <v>1000</v>
      </c>
      <c r="H46" s="14">
        <f t="shared" si="5"/>
        <v>2851.8518518518517</v>
      </c>
      <c r="I46" s="14">
        <f t="shared" si="9"/>
        <v>1000</v>
      </c>
    </row>
    <row r="47" spans="2:9" x14ac:dyDescent="0.25">
      <c r="B47" s="2">
        <f t="shared" si="6"/>
        <v>28</v>
      </c>
      <c r="C47" s="14">
        <f t="shared" si="2"/>
        <v>50000</v>
      </c>
      <c r="D47" s="14">
        <f t="shared" si="3"/>
        <v>28000</v>
      </c>
      <c r="E47" s="14">
        <f t="shared" si="4"/>
        <v>78000</v>
      </c>
      <c r="F47" s="14">
        <f t="shared" si="7"/>
        <v>1785.7142857142858</v>
      </c>
      <c r="G47" s="14">
        <f t="shared" si="8"/>
        <v>1000</v>
      </c>
      <c r="H47" s="14">
        <f t="shared" si="5"/>
        <v>2785.7142857142858</v>
      </c>
      <c r="I47" s="14">
        <f t="shared" si="9"/>
        <v>1000</v>
      </c>
    </row>
    <row r="48" spans="2:9" x14ac:dyDescent="0.25">
      <c r="B48" s="2">
        <f t="shared" si="6"/>
        <v>29</v>
      </c>
      <c r="C48" s="14">
        <f t="shared" si="2"/>
        <v>50000</v>
      </c>
      <c r="D48" s="14">
        <f t="shared" si="3"/>
        <v>29000</v>
      </c>
      <c r="E48" s="14">
        <f t="shared" si="4"/>
        <v>79000</v>
      </c>
      <c r="F48" s="14">
        <f t="shared" si="7"/>
        <v>1724.1379310344828</v>
      </c>
      <c r="G48" s="14">
        <f t="shared" si="8"/>
        <v>1000</v>
      </c>
      <c r="H48" s="14">
        <f t="shared" si="5"/>
        <v>2724.1379310344828</v>
      </c>
      <c r="I48" s="14">
        <f t="shared" si="9"/>
        <v>1000</v>
      </c>
    </row>
    <row r="49" spans="2:9" x14ac:dyDescent="0.25">
      <c r="B49" s="2">
        <f t="shared" si="6"/>
        <v>30</v>
      </c>
      <c r="C49" s="14">
        <f t="shared" si="2"/>
        <v>50000</v>
      </c>
      <c r="D49" s="14">
        <f t="shared" si="3"/>
        <v>30000</v>
      </c>
      <c r="E49" s="14">
        <f t="shared" si="4"/>
        <v>80000</v>
      </c>
      <c r="F49" s="14">
        <f t="shared" si="7"/>
        <v>1666.6666666666667</v>
      </c>
      <c r="G49" s="14">
        <f t="shared" si="8"/>
        <v>1000</v>
      </c>
      <c r="H49" s="14">
        <f t="shared" si="5"/>
        <v>2666.6666666666665</v>
      </c>
      <c r="I49" s="14">
        <f t="shared" si="9"/>
        <v>1000</v>
      </c>
    </row>
    <row r="50" spans="2:9" x14ac:dyDescent="0.25">
      <c r="B50" s="2">
        <f t="shared" si="6"/>
        <v>31</v>
      </c>
      <c r="C50" s="14">
        <f t="shared" si="2"/>
        <v>50000</v>
      </c>
      <c r="D50" s="14">
        <f t="shared" si="3"/>
        <v>31000</v>
      </c>
      <c r="E50" s="14">
        <f t="shared" si="4"/>
        <v>81000</v>
      </c>
      <c r="F50" s="14">
        <f t="shared" si="7"/>
        <v>1612.9032258064517</v>
      </c>
      <c r="G50" s="14">
        <f t="shared" si="8"/>
        <v>1000</v>
      </c>
      <c r="H50" s="14">
        <f t="shared" si="5"/>
        <v>2612.9032258064517</v>
      </c>
      <c r="I50" s="14">
        <f t="shared" si="9"/>
        <v>1000</v>
      </c>
    </row>
    <row r="51" spans="2:9" x14ac:dyDescent="0.25">
      <c r="B51" s="2">
        <f t="shared" si="6"/>
        <v>32</v>
      </c>
      <c r="C51" s="14">
        <f t="shared" si="2"/>
        <v>50000</v>
      </c>
      <c r="D51" s="14">
        <f t="shared" si="3"/>
        <v>32000</v>
      </c>
      <c r="E51" s="14">
        <f t="shared" si="4"/>
        <v>82000</v>
      </c>
      <c r="F51" s="14">
        <f t="shared" si="7"/>
        <v>1562.5</v>
      </c>
      <c r="G51" s="14">
        <f t="shared" si="8"/>
        <v>1000</v>
      </c>
      <c r="H51" s="14">
        <f t="shared" si="5"/>
        <v>2562.5</v>
      </c>
      <c r="I51" s="14">
        <f t="shared" si="9"/>
        <v>1000</v>
      </c>
    </row>
    <row r="52" spans="2:9" x14ac:dyDescent="0.25">
      <c r="B52" s="2">
        <f t="shared" si="6"/>
        <v>33</v>
      </c>
      <c r="C52" s="14">
        <f t="shared" si="2"/>
        <v>50000</v>
      </c>
      <c r="D52" s="14">
        <f t="shared" si="3"/>
        <v>33000</v>
      </c>
      <c r="E52" s="14">
        <f t="shared" si="4"/>
        <v>83000</v>
      </c>
      <c r="F52" s="14">
        <f t="shared" si="7"/>
        <v>1515.1515151515152</v>
      </c>
      <c r="G52" s="14">
        <f t="shared" si="8"/>
        <v>1000</v>
      </c>
      <c r="H52" s="14">
        <f t="shared" ref="H52:H83" si="10">E52/B52</f>
        <v>2515.151515151515</v>
      </c>
      <c r="I52" s="14">
        <f t="shared" si="9"/>
        <v>1000</v>
      </c>
    </row>
    <row r="53" spans="2:9" x14ac:dyDescent="0.25">
      <c r="B53" s="2">
        <f t="shared" si="6"/>
        <v>34</v>
      </c>
      <c r="C53" s="14">
        <f t="shared" si="2"/>
        <v>50000</v>
      </c>
      <c r="D53" s="14">
        <f t="shared" si="3"/>
        <v>34000</v>
      </c>
      <c r="E53" s="14">
        <f t="shared" si="4"/>
        <v>84000</v>
      </c>
      <c r="F53" s="14">
        <f t="shared" si="7"/>
        <v>1470.5882352941176</v>
      </c>
      <c r="G53" s="14">
        <f t="shared" si="8"/>
        <v>1000</v>
      </c>
      <c r="H53" s="14">
        <f t="shared" si="10"/>
        <v>2470.5882352941176</v>
      </c>
      <c r="I53" s="14">
        <f t="shared" si="9"/>
        <v>1000</v>
      </c>
    </row>
    <row r="54" spans="2:9" x14ac:dyDescent="0.25">
      <c r="B54" s="2">
        <f t="shared" si="6"/>
        <v>35</v>
      </c>
      <c r="C54" s="14">
        <f t="shared" si="2"/>
        <v>50000</v>
      </c>
      <c r="D54" s="14">
        <f t="shared" si="3"/>
        <v>35000</v>
      </c>
      <c r="E54" s="14">
        <f t="shared" si="4"/>
        <v>85000</v>
      </c>
      <c r="F54" s="14">
        <f t="shared" si="7"/>
        <v>1428.5714285714287</v>
      </c>
      <c r="G54" s="14">
        <f t="shared" si="8"/>
        <v>1000</v>
      </c>
      <c r="H54" s="14">
        <f t="shared" si="10"/>
        <v>2428.5714285714284</v>
      </c>
      <c r="I54" s="14">
        <f t="shared" si="9"/>
        <v>1000</v>
      </c>
    </row>
    <row r="55" spans="2:9" x14ac:dyDescent="0.25">
      <c r="B55" s="2">
        <f t="shared" si="6"/>
        <v>36</v>
      </c>
      <c r="C55" s="14">
        <f t="shared" si="2"/>
        <v>50000</v>
      </c>
      <c r="D55" s="14">
        <f t="shared" si="3"/>
        <v>36000</v>
      </c>
      <c r="E55" s="14">
        <f t="shared" si="4"/>
        <v>86000</v>
      </c>
      <c r="F55" s="14">
        <f t="shared" si="7"/>
        <v>1388.8888888888889</v>
      </c>
      <c r="G55" s="14">
        <f t="shared" si="8"/>
        <v>1000</v>
      </c>
      <c r="H55" s="14">
        <f t="shared" si="10"/>
        <v>2388.8888888888887</v>
      </c>
      <c r="I55" s="14">
        <f t="shared" si="9"/>
        <v>1000</v>
      </c>
    </row>
    <row r="56" spans="2:9" x14ac:dyDescent="0.25">
      <c r="B56" s="2">
        <f t="shared" si="6"/>
        <v>37</v>
      </c>
      <c r="C56" s="14">
        <f t="shared" si="2"/>
        <v>50000</v>
      </c>
      <c r="D56" s="14">
        <f t="shared" si="3"/>
        <v>37000</v>
      </c>
      <c r="E56" s="14">
        <f t="shared" si="4"/>
        <v>87000</v>
      </c>
      <c r="F56" s="14">
        <f t="shared" si="7"/>
        <v>1351.3513513513512</v>
      </c>
      <c r="G56" s="14">
        <f t="shared" si="8"/>
        <v>1000</v>
      </c>
      <c r="H56" s="14">
        <f t="shared" si="10"/>
        <v>2351.3513513513512</v>
      </c>
      <c r="I56" s="14">
        <f t="shared" si="9"/>
        <v>1000</v>
      </c>
    </row>
    <row r="57" spans="2:9" x14ac:dyDescent="0.25">
      <c r="B57" s="2">
        <f t="shared" si="6"/>
        <v>38</v>
      </c>
      <c r="C57" s="14">
        <f t="shared" si="2"/>
        <v>50000</v>
      </c>
      <c r="D57" s="14">
        <f t="shared" si="3"/>
        <v>38000</v>
      </c>
      <c r="E57" s="14">
        <f t="shared" si="4"/>
        <v>88000</v>
      </c>
      <c r="F57" s="14">
        <f t="shared" si="7"/>
        <v>1315.7894736842106</v>
      </c>
      <c r="G57" s="14">
        <f t="shared" si="8"/>
        <v>1000</v>
      </c>
      <c r="H57" s="14">
        <f t="shared" si="10"/>
        <v>2315.7894736842104</v>
      </c>
      <c r="I57" s="14">
        <f t="shared" si="9"/>
        <v>1000</v>
      </c>
    </row>
    <row r="58" spans="2:9" x14ac:dyDescent="0.25">
      <c r="B58" s="2">
        <f t="shared" si="6"/>
        <v>39</v>
      </c>
      <c r="C58" s="14">
        <f t="shared" si="2"/>
        <v>50000</v>
      </c>
      <c r="D58" s="14">
        <f t="shared" si="3"/>
        <v>39000</v>
      </c>
      <c r="E58" s="14">
        <f t="shared" si="4"/>
        <v>89000</v>
      </c>
      <c r="F58" s="14">
        <f t="shared" si="7"/>
        <v>1282.051282051282</v>
      </c>
      <c r="G58" s="14">
        <f t="shared" si="8"/>
        <v>1000</v>
      </c>
      <c r="H58" s="14">
        <f t="shared" si="10"/>
        <v>2282.0512820512822</v>
      </c>
      <c r="I58" s="14">
        <f t="shared" si="9"/>
        <v>1000</v>
      </c>
    </row>
    <row r="59" spans="2:9" x14ac:dyDescent="0.25">
      <c r="B59" s="2">
        <f t="shared" si="6"/>
        <v>40</v>
      </c>
      <c r="C59" s="14">
        <f t="shared" si="2"/>
        <v>50000</v>
      </c>
      <c r="D59" s="14">
        <f t="shared" si="3"/>
        <v>40000</v>
      </c>
      <c r="E59" s="14">
        <f t="shared" si="4"/>
        <v>90000</v>
      </c>
      <c r="F59" s="14">
        <f t="shared" si="7"/>
        <v>1250</v>
      </c>
      <c r="G59" s="14">
        <f t="shared" si="8"/>
        <v>1000</v>
      </c>
      <c r="H59" s="14">
        <f t="shared" si="10"/>
        <v>2250</v>
      </c>
      <c r="I59" s="14">
        <f t="shared" si="9"/>
        <v>1000</v>
      </c>
    </row>
    <row r="60" spans="2:9" x14ac:dyDescent="0.25">
      <c r="B60" s="2">
        <f t="shared" si="6"/>
        <v>41</v>
      </c>
      <c r="C60" s="14">
        <f t="shared" si="2"/>
        <v>50000</v>
      </c>
      <c r="D60" s="14">
        <f t="shared" si="3"/>
        <v>41000</v>
      </c>
      <c r="E60" s="14">
        <f t="shared" si="4"/>
        <v>91000</v>
      </c>
      <c r="F60" s="14">
        <f t="shared" si="7"/>
        <v>1219.5121951219512</v>
      </c>
      <c r="G60" s="14">
        <f t="shared" si="8"/>
        <v>1000</v>
      </c>
      <c r="H60" s="14">
        <f t="shared" si="10"/>
        <v>2219.5121951219512</v>
      </c>
      <c r="I60" s="14">
        <f t="shared" si="9"/>
        <v>1000</v>
      </c>
    </row>
    <row r="61" spans="2:9" x14ac:dyDescent="0.25">
      <c r="B61" s="2">
        <f t="shared" si="6"/>
        <v>42</v>
      </c>
      <c r="C61" s="14">
        <f t="shared" si="2"/>
        <v>50000</v>
      </c>
      <c r="D61" s="14">
        <f t="shared" si="3"/>
        <v>42000</v>
      </c>
      <c r="E61" s="14">
        <f t="shared" si="4"/>
        <v>92000</v>
      </c>
      <c r="F61" s="14">
        <f t="shared" si="7"/>
        <v>1190.4761904761904</v>
      </c>
      <c r="G61" s="14">
        <f t="shared" si="8"/>
        <v>1000</v>
      </c>
      <c r="H61" s="14">
        <f t="shared" si="10"/>
        <v>2190.4761904761904</v>
      </c>
      <c r="I61" s="14">
        <f t="shared" si="9"/>
        <v>1000</v>
      </c>
    </row>
    <row r="62" spans="2:9" x14ac:dyDescent="0.25">
      <c r="B62" s="2">
        <f t="shared" si="6"/>
        <v>43</v>
      </c>
      <c r="C62" s="14">
        <f t="shared" si="2"/>
        <v>50000</v>
      </c>
      <c r="D62" s="14">
        <f t="shared" si="3"/>
        <v>43000</v>
      </c>
      <c r="E62" s="14">
        <f t="shared" si="4"/>
        <v>93000</v>
      </c>
      <c r="F62" s="14">
        <f t="shared" si="7"/>
        <v>1162.7906976744187</v>
      </c>
      <c r="G62" s="14">
        <f t="shared" si="8"/>
        <v>1000</v>
      </c>
      <c r="H62" s="14">
        <f t="shared" si="10"/>
        <v>2162.7906976744184</v>
      </c>
      <c r="I62" s="14">
        <f t="shared" si="9"/>
        <v>1000</v>
      </c>
    </row>
    <row r="63" spans="2:9" x14ac:dyDescent="0.25">
      <c r="B63" s="2">
        <f t="shared" si="6"/>
        <v>44</v>
      </c>
      <c r="C63" s="14">
        <f t="shared" si="2"/>
        <v>50000</v>
      </c>
      <c r="D63" s="14">
        <f t="shared" si="3"/>
        <v>44000</v>
      </c>
      <c r="E63" s="14">
        <f t="shared" si="4"/>
        <v>94000</v>
      </c>
      <c r="F63" s="14">
        <f t="shared" si="7"/>
        <v>1136.3636363636363</v>
      </c>
      <c r="G63" s="14">
        <f t="shared" si="8"/>
        <v>1000</v>
      </c>
      <c r="H63" s="14">
        <f t="shared" si="10"/>
        <v>2136.3636363636365</v>
      </c>
      <c r="I63" s="14">
        <f t="shared" si="9"/>
        <v>1000</v>
      </c>
    </row>
    <row r="64" spans="2:9" x14ac:dyDescent="0.25">
      <c r="B64" s="2">
        <f t="shared" si="6"/>
        <v>45</v>
      </c>
      <c r="C64" s="14">
        <f t="shared" si="2"/>
        <v>50000</v>
      </c>
      <c r="D64" s="14">
        <f t="shared" si="3"/>
        <v>45000</v>
      </c>
      <c r="E64" s="14">
        <f t="shared" si="4"/>
        <v>95000</v>
      </c>
      <c r="F64" s="14">
        <f t="shared" si="7"/>
        <v>1111.1111111111111</v>
      </c>
      <c r="G64" s="14">
        <f t="shared" si="8"/>
        <v>1000</v>
      </c>
      <c r="H64" s="14">
        <f t="shared" si="10"/>
        <v>2111.1111111111113</v>
      </c>
      <c r="I64" s="14">
        <f t="shared" si="9"/>
        <v>1000</v>
      </c>
    </row>
    <row r="65" spans="2:9" x14ac:dyDescent="0.25">
      <c r="B65" s="2">
        <f t="shared" si="6"/>
        <v>46</v>
      </c>
      <c r="C65" s="14">
        <f t="shared" si="2"/>
        <v>50000</v>
      </c>
      <c r="D65" s="14">
        <f t="shared" si="3"/>
        <v>46000</v>
      </c>
      <c r="E65" s="14">
        <f t="shared" si="4"/>
        <v>96000</v>
      </c>
      <c r="F65" s="14">
        <f t="shared" si="7"/>
        <v>1086.9565217391305</v>
      </c>
      <c r="G65" s="14">
        <f t="shared" si="8"/>
        <v>1000</v>
      </c>
      <c r="H65" s="14">
        <f t="shared" si="10"/>
        <v>2086.9565217391305</v>
      </c>
      <c r="I65" s="14">
        <f t="shared" si="9"/>
        <v>1000</v>
      </c>
    </row>
    <row r="66" spans="2:9" x14ac:dyDescent="0.25">
      <c r="B66" s="2">
        <f t="shared" si="6"/>
        <v>47</v>
      </c>
      <c r="C66" s="14">
        <f t="shared" si="2"/>
        <v>50000</v>
      </c>
      <c r="D66" s="14">
        <f t="shared" si="3"/>
        <v>47000</v>
      </c>
      <c r="E66" s="14">
        <f t="shared" si="4"/>
        <v>97000</v>
      </c>
      <c r="F66" s="14">
        <f t="shared" si="7"/>
        <v>1063.8297872340424</v>
      </c>
      <c r="G66" s="14">
        <f t="shared" si="8"/>
        <v>1000</v>
      </c>
      <c r="H66" s="14">
        <f t="shared" si="10"/>
        <v>2063.8297872340427</v>
      </c>
      <c r="I66" s="14">
        <f t="shared" si="9"/>
        <v>1000</v>
      </c>
    </row>
    <row r="67" spans="2:9" x14ac:dyDescent="0.25">
      <c r="B67" s="2">
        <f t="shared" si="6"/>
        <v>48</v>
      </c>
      <c r="C67" s="14">
        <f t="shared" si="2"/>
        <v>50000</v>
      </c>
      <c r="D67" s="14">
        <f t="shared" si="3"/>
        <v>48000</v>
      </c>
      <c r="E67" s="14">
        <f t="shared" si="4"/>
        <v>98000</v>
      </c>
      <c r="F67" s="14">
        <f t="shared" si="7"/>
        <v>1041.6666666666667</v>
      </c>
      <c r="G67" s="14">
        <f t="shared" si="8"/>
        <v>1000</v>
      </c>
      <c r="H67" s="14">
        <f t="shared" si="10"/>
        <v>2041.6666666666667</v>
      </c>
      <c r="I67" s="14">
        <f t="shared" si="9"/>
        <v>1000</v>
      </c>
    </row>
    <row r="68" spans="2:9" x14ac:dyDescent="0.25">
      <c r="B68" s="2">
        <f t="shared" si="6"/>
        <v>49</v>
      </c>
      <c r="C68" s="14">
        <f t="shared" si="2"/>
        <v>50000</v>
      </c>
      <c r="D68" s="14">
        <f t="shared" si="3"/>
        <v>49000</v>
      </c>
      <c r="E68" s="14">
        <f t="shared" si="4"/>
        <v>99000</v>
      </c>
      <c r="F68" s="14">
        <f t="shared" si="7"/>
        <v>1020.4081632653061</v>
      </c>
      <c r="G68" s="14">
        <f t="shared" si="8"/>
        <v>1000</v>
      </c>
      <c r="H68" s="14">
        <f t="shared" si="10"/>
        <v>2020.408163265306</v>
      </c>
      <c r="I68" s="14">
        <f t="shared" si="9"/>
        <v>1000</v>
      </c>
    </row>
    <row r="69" spans="2:9" x14ac:dyDescent="0.25">
      <c r="B69" s="2">
        <f t="shared" si="6"/>
        <v>50</v>
      </c>
      <c r="C69" s="14">
        <f t="shared" si="2"/>
        <v>50000</v>
      </c>
      <c r="D69" s="14">
        <f t="shared" si="3"/>
        <v>50000</v>
      </c>
      <c r="E69" s="14">
        <f t="shared" si="4"/>
        <v>100000</v>
      </c>
      <c r="F69" s="14">
        <f t="shared" si="7"/>
        <v>1000</v>
      </c>
      <c r="G69" s="14">
        <f t="shared" si="8"/>
        <v>1000</v>
      </c>
      <c r="H69" s="14">
        <f t="shared" si="10"/>
        <v>2000</v>
      </c>
      <c r="I69" s="14">
        <f t="shared" si="9"/>
        <v>1000</v>
      </c>
    </row>
    <row r="70" spans="2:9" x14ac:dyDescent="0.25">
      <c r="B70" s="2">
        <f t="shared" si="6"/>
        <v>51</v>
      </c>
      <c r="C70" s="14">
        <f t="shared" si="2"/>
        <v>50000</v>
      </c>
      <c r="D70" s="14">
        <f t="shared" si="3"/>
        <v>51000</v>
      </c>
      <c r="E70" s="14">
        <f t="shared" si="4"/>
        <v>101000</v>
      </c>
      <c r="F70" s="14">
        <f t="shared" si="7"/>
        <v>980.39215686274508</v>
      </c>
      <c r="G70" s="14">
        <f t="shared" si="8"/>
        <v>1000</v>
      </c>
      <c r="H70" s="14">
        <f t="shared" si="10"/>
        <v>1980.3921568627452</v>
      </c>
      <c r="I70" s="14">
        <f t="shared" si="9"/>
        <v>1000</v>
      </c>
    </row>
    <row r="71" spans="2:9" x14ac:dyDescent="0.25">
      <c r="B71" s="2">
        <f t="shared" si="6"/>
        <v>52</v>
      </c>
      <c r="C71" s="14">
        <f t="shared" si="2"/>
        <v>50000</v>
      </c>
      <c r="D71" s="14">
        <f t="shared" si="3"/>
        <v>52000</v>
      </c>
      <c r="E71" s="14">
        <f t="shared" si="4"/>
        <v>102000</v>
      </c>
      <c r="F71" s="14">
        <f t="shared" si="7"/>
        <v>961.53846153846155</v>
      </c>
      <c r="G71" s="14">
        <f t="shared" si="8"/>
        <v>1000</v>
      </c>
      <c r="H71" s="14">
        <f t="shared" si="10"/>
        <v>1961.5384615384614</v>
      </c>
      <c r="I71" s="14">
        <f t="shared" si="9"/>
        <v>1000</v>
      </c>
    </row>
    <row r="72" spans="2:9" x14ac:dyDescent="0.25">
      <c r="B72" s="2">
        <f t="shared" si="6"/>
        <v>53</v>
      </c>
      <c r="C72" s="14">
        <f t="shared" si="2"/>
        <v>50000</v>
      </c>
      <c r="D72" s="14">
        <f t="shared" si="3"/>
        <v>53000</v>
      </c>
      <c r="E72" s="14">
        <f t="shared" si="4"/>
        <v>103000</v>
      </c>
      <c r="F72" s="14">
        <f t="shared" si="7"/>
        <v>943.39622641509436</v>
      </c>
      <c r="G72" s="14">
        <f t="shared" si="8"/>
        <v>1000</v>
      </c>
      <c r="H72" s="14">
        <f t="shared" si="10"/>
        <v>1943.3962264150944</v>
      </c>
      <c r="I72" s="14">
        <f t="shared" si="9"/>
        <v>1000</v>
      </c>
    </row>
    <row r="73" spans="2:9" x14ac:dyDescent="0.25">
      <c r="B73" s="2">
        <f t="shared" si="6"/>
        <v>54</v>
      </c>
      <c r="C73" s="14">
        <f t="shared" si="2"/>
        <v>50000</v>
      </c>
      <c r="D73" s="14">
        <f t="shared" si="3"/>
        <v>54000</v>
      </c>
      <c r="E73" s="14">
        <f t="shared" si="4"/>
        <v>104000</v>
      </c>
      <c r="F73" s="14">
        <f t="shared" si="7"/>
        <v>925.92592592592598</v>
      </c>
      <c r="G73" s="14">
        <f t="shared" si="8"/>
        <v>1000</v>
      </c>
      <c r="H73" s="14">
        <f t="shared" si="10"/>
        <v>1925.9259259259259</v>
      </c>
      <c r="I73" s="14">
        <f t="shared" si="9"/>
        <v>1000</v>
      </c>
    </row>
    <row r="74" spans="2:9" x14ac:dyDescent="0.25">
      <c r="B74" s="2">
        <f t="shared" si="6"/>
        <v>55</v>
      </c>
      <c r="C74" s="14">
        <f t="shared" si="2"/>
        <v>50000</v>
      </c>
      <c r="D74" s="14">
        <f t="shared" si="3"/>
        <v>55000</v>
      </c>
      <c r="E74" s="14">
        <f t="shared" si="4"/>
        <v>105000</v>
      </c>
      <c r="F74" s="14">
        <f t="shared" si="7"/>
        <v>909.09090909090912</v>
      </c>
      <c r="G74" s="14">
        <f t="shared" si="8"/>
        <v>1000</v>
      </c>
      <c r="H74" s="14">
        <f t="shared" si="10"/>
        <v>1909.090909090909</v>
      </c>
      <c r="I74" s="14">
        <f t="shared" si="9"/>
        <v>1000</v>
      </c>
    </row>
    <row r="75" spans="2:9" x14ac:dyDescent="0.25">
      <c r="B75" s="2">
        <f t="shared" si="6"/>
        <v>56</v>
      </c>
      <c r="C75" s="14">
        <f t="shared" si="2"/>
        <v>50000</v>
      </c>
      <c r="D75" s="14">
        <f t="shared" si="3"/>
        <v>56000</v>
      </c>
      <c r="E75" s="14">
        <f t="shared" si="4"/>
        <v>106000</v>
      </c>
      <c r="F75" s="14">
        <f t="shared" si="7"/>
        <v>892.85714285714289</v>
      </c>
      <c r="G75" s="14">
        <f t="shared" si="8"/>
        <v>1000</v>
      </c>
      <c r="H75" s="14">
        <f t="shared" si="10"/>
        <v>1892.8571428571429</v>
      </c>
      <c r="I75" s="14">
        <f t="shared" si="9"/>
        <v>1000</v>
      </c>
    </row>
    <row r="76" spans="2:9" x14ac:dyDescent="0.25">
      <c r="B76" s="2">
        <f t="shared" si="6"/>
        <v>57</v>
      </c>
      <c r="C76" s="14">
        <f t="shared" si="2"/>
        <v>50000</v>
      </c>
      <c r="D76" s="14">
        <f t="shared" si="3"/>
        <v>57000</v>
      </c>
      <c r="E76" s="14">
        <f t="shared" si="4"/>
        <v>107000</v>
      </c>
      <c r="F76" s="14">
        <f t="shared" si="7"/>
        <v>877.19298245614038</v>
      </c>
      <c r="G76" s="14">
        <f t="shared" si="8"/>
        <v>1000</v>
      </c>
      <c r="H76" s="14">
        <f t="shared" si="10"/>
        <v>1877.1929824561403</v>
      </c>
      <c r="I76" s="14">
        <f t="shared" si="9"/>
        <v>1000</v>
      </c>
    </row>
    <row r="77" spans="2:9" x14ac:dyDescent="0.25">
      <c r="B77" s="2">
        <f t="shared" si="6"/>
        <v>58</v>
      </c>
      <c r="C77" s="14">
        <f t="shared" si="2"/>
        <v>50000</v>
      </c>
      <c r="D77" s="14">
        <f t="shared" si="3"/>
        <v>58000</v>
      </c>
      <c r="E77" s="14">
        <f t="shared" si="4"/>
        <v>108000</v>
      </c>
      <c r="F77" s="14">
        <f t="shared" si="7"/>
        <v>862.06896551724139</v>
      </c>
      <c r="G77" s="14">
        <f t="shared" si="8"/>
        <v>1000</v>
      </c>
      <c r="H77" s="14">
        <f t="shared" si="10"/>
        <v>1862.0689655172414</v>
      </c>
      <c r="I77" s="14">
        <f t="shared" si="9"/>
        <v>1000</v>
      </c>
    </row>
    <row r="78" spans="2:9" x14ac:dyDescent="0.25">
      <c r="B78" s="2">
        <f t="shared" si="6"/>
        <v>59</v>
      </c>
      <c r="C78" s="14">
        <f t="shared" si="2"/>
        <v>50000</v>
      </c>
      <c r="D78" s="14">
        <f t="shared" si="3"/>
        <v>59000</v>
      </c>
      <c r="E78" s="14">
        <f t="shared" si="4"/>
        <v>109000</v>
      </c>
      <c r="F78" s="14">
        <f t="shared" si="7"/>
        <v>847.45762711864404</v>
      </c>
      <c r="G78" s="14">
        <f t="shared" si="8"/>
        <v>1000</v>
      </c>
      <c r="H78" s="14">
        <f t="shared" si="10"/>
        <v>1847.457627118644</v>
      </c>
      <c r="I78" s="14">
        <f t="shared" si="9"/>
        <v>1000</v>
      </c>
    </row>
    <row r="79" spans="2:9" x14ac:dyDescent="0.25">
      <c r="B79" s="2">
        <f t="shared" si="6"/>
        <v>60</v>
      </c>
      <c r="C79" s="14">
        <f t="shared" si="2"/>
        <v>50000</v>
      </c>
      <c r="D79" s="14">
        <f t="shared" si="3"/>
        <v>60000</v>
      </c>
      <c r="E79" s="14">
        <f t="shared" si="4"/>
        <v>110000</v>
      </c>
      <c r="F79" s="14">
        <f t="shared" si="7"/>
        <v>833.33333333333337</v>
      </c>
      <c r="G79" s="14">
        <f t="shared" si="8"/>
        <v>1000</v>
      </c>
      <c r="H79" s="14">
        <f t="shared" si="10"/>
        <v>1833.3333333333333</v>
      </c>
      <c r="I79" s="14">
        <f t="shared" si="9"/>
        <v>1000</v>
      </c>
    </row>
    <row r="80" spans="2:9" x14ac:dyDescent="0.25">
      <c r="B80" s="2">
        <f t="shared" si="6"/>
        <v>61</v>
      </c>
      <c r="C80" s="14">
        <f t="shared" si="2"/>
        <v>50000</v>
      </c>
      <c r="D80" s="14">
        <f t="shared" si="3"/>
        <v>61000</v>
      </c>
      <c r="E80" s="14">
        <f t="shared" si="4"/>
        <v>111000</v>
      </c>
      <c r="F80" s="14">
        <f t="shared" si="7"/>
        <v>819.67213114754099</v>
      </c>
      <c r="G80" s="14">
        <f t="shared" si="8"/>
        <v>1000</v>
      </c>
      <c r="H80" s="14">
        <f t="shared" si="10"/>
        <v>1819.672131147541</v>
      </c>
      <c r="I80" s="14">
        <f t="shared" si="9"/>
        <v>1000</v>
      </c>
    </row>
    <row r="81" spans="2:9" x14ac:dyDescent="0.25">
      <c r="B81" s="2">
        <f t="shared" si="6"/>
        <v>62</v>
      </c>
      <c r="C81" s="14">
        <f t="shared" si="2"/>
        <v>50000</v>
      </c>
      <c r="D81" s="14">
        <f t="shared" si="3"/>
        <v>62000</v>
      </c>
      <c r="E81" s="14">
        <f t="shared" si="4"/>
        <v>112000</v>
      </c>
      <c r="F81" s="14">
        <f t="shared" si="7"/>
        <v>806.45161290322585</v>
      </c>
      <c r="G81" s="14">
        <f t="shared" si="8"/>
        <v>1000</v>
      </c>
      <c r="H81" s="14">
        <f t="shared" si="10"/>
        <v>1806.4516129032259</v>
      </c>
      <c r="I81" s="14">
        <f t="shared" si="9"/>
        <v>1000</v>
      </c>
    </row>
    <row r="82" spans="2:9" x14ac:dyDescent="0.25">
      <c r="B82" s="2">
        <f t="shared" si="6"/>
        <v>63</v>
      </c>
      <c r="C82" s="14">
        <f t="shared" si="2"/>
        <v>50000</v>
      </c>
      <c r="D82" s="14">
        <f t="shared" si="3"/>
        <v>63000</v>
      </c>
      <c r="E82" s="14">
        <f t="shared" si="4"/>
        <v>113000</v>
      </c>
      <c r="F82" s="14">
        <f t="shared" si="7"/>
        <v>793.65079365079362</v>
      </c>
      <c r="G82" s="14">
        <f t="shared" si="8"/>
        <v>1000</v>
      </c>
      <c r="H82" s="14">
        <f t="shared" si="10"/>
        <v>1793.6507936507937</v>
      </c>
      <c r="I82" s="14">
        <f t="shared" si="9"/>
        <v>1000</v>
      </c>
    </row>
    <row r="83" spans="2:9" x14ac:dyDescent="0.25">
      <c r="B83" s="2">
        <f t="shared" si="6"/>
        <v>64</v>
      </c>
      <c r="C83" s="14">
        <f t="shared" si="2"/>
        <v>50000</v>
      </c>
      <c r="D83" s="14">
        <f t="shared" si="3"/>
        <v>64000</v>
      </c>
      <c r="E83" s="14">
        <f t="shared" si="4"/>
        <v>114000</v>
      </c>
      <c r="F83" s="14">
        <f t="shared" si="7"/>
        <v>781.25</v>
      </c>
      <c r="G83" s="14">
        <f t="shared" si="8"/>
        <v>1000</v>
      </c>
      <c r="H83" s="14">
        <f t="shared" si="10"/>
        <v>1781.25</v>
      </c>
      <c r="I83" s="14">
        <f t="shared" si="9"/>
        <v>1000</v>
      </c>
    </row>
    <row r="84" spans="2:9" x14ac:dyDescent="0.25">
      <c r="B84" s="2">
        <f t="shared" si="6"/>
        <v>65</v>
      </c>
      <c r="C84" s="14">
        <f t="shared" ref="C84:C119" si="11">SUMIF($C$2:$W$2,"=Fijo",$C$3:$W$3)</f>
        <v>50000</v>
      </c>
      <c r="D84" s="14">
        <f t="shared" ref="D84:D93" si="12">IF($C$9="Linear",SUMIF($C$2:$W$2,"=Variable",$C$3:$W$3)*B84,IF($C$9="Cuadratica",B84^2,IF($C$9="Logaritmica",LN(B84+1),IF($C$9="Exponencial",EXP(B84)-1,IF($C$9="Cubica",B84^3,IF($C$9="Radiz",SQRT(B84),(B84&lt;&gt;0)*EXP(SUM($C$10:$M$10)*LN(B84+(B84=0))+SUM($C$17:$M$17))))))))</f>
        <v>65000</v>
      </c>
      <c r="E84" s="14">
        <f t="shared" ref="E84:E93" si="13">D84+C84</f>
        <v>115000</v>
      </c>
      <c r="F84" s="14">
        <f t="shared" si="7"/>
        <v>769.23076923076928</v>
      </c>
      <c r="G84" s="14">
        <f t="shared" si="8"/>
        <v>1000</v>
      </c>
      <c r="H84" s="14">
        <f t="shared" ref="H84:H93" si="14">E84/B84</f>
        <v>1769.2307692307693</v>
      </c>
      <c r="I84" s="14">
        <f t="shared" si="9"/>
        <v>1000</v>
      </c>
    </row>
    <row r="85" spans="2:9" x14ac:dyDescent="0.25">
      <c r="B85" s="2">
        <f t="shared" ref="B85:B148" si="15">B84+1</f>
        <v>66</v>
      </c>
      <c r="C85" s="14">
        <f t="shared" si="11"/>
        <v>50000</v>
      </c>
      <c r="D85" s="14">
        <f t="shared" si="12"/>
        <v>66000</v>
      </c>
      <c r="E85" s="14">
        <f t="shared" si="13"/>
        <v>116000</v>
      </c>
      <c r="F85" s="14">
        <f t="shared" ref="F85:F93" si="16">C85/B85</f>
        <v>757.57575757575762</v>
      </c>
      <c r="G85" s="14">
        <f t="shared" ref="G85:G93" si="17">D85/B85</f>
        <v>1000</v>
      </c>
      <c r="H85" s="14">
        <f t="shared" si="14"/>
        <v>1757.5757575757575</v>
      </c>
      <c r="I85" s="14">
        <f t="shared" ref="I85:I93" si="18">E85-E84</f>
        <v>1000</v>
      </c>
    </row>
    <row r="86" spans="2:9" x14ac:dyDescent="0.25">
      <c r="B86" s="2">
        <f t="shared" si="15"/>
        <v>67</v>
      </c>
      <c r="C86" s="14">
        <f t="shared" si="11"/>
        <v>50000</v>
      </c>
      <c r="D86" s="14">
        <f t="shared" si="12"/>
        <v>67000</v>
      </c>
      <c r="E86" s="14">
        <f t="shared" si="13"/>
        <v>117000</v>
      </c>
      <c r="F86" s="14">
        <f t="shared" si="16"/>
        <v>746.26865671641792</v>
      </c>
      <c r="G86" s="14">
        <f t="shared" si="17"/>
        <v>1000</v>
      </c>
      <c r="H86" s="14">
        <f t="shared" si="14"/>
        <v>1746.2686567164178</v>
      </c>
      <c r="I86" s="14">
        <f t="shared" si="18"/>
        <v>1000</v>
      </c>
    </row>
    <row r="87" spans="2:9" x14ac:dyDescent="0.25">
      <c r="B87" s="2">
        <f t="shared" si="15"/>
        <v>68</v>
      </c>
      <c r="C87" s="14">
        <f t="shared" si="11"/>
        <v>50000</v>
      </c>
      <c r="D87" s="14">
        <f t="shared" si="12"/>
        <v>68000</v>
      </c>
      <c r="E87" s="14">
        <f t="shared" si="13"/>
        <v>118000</v>
      </c>
      <c r="F87" s="14">
        <f t="shared" si="16"/>
        <v>735.29411764705878</v>
      </c>
      <c r="G87" s="14">
        <f t="shared" si="17"/>
        <v>1000</v>
      </c>
      <c r="H87" s="14">
        <f t="shared" si="14"/>
        <v>1735.2941176470588</v>
      </c>
      <c r="I87" s="14">
        <f t="shared" si="18"/>
        <v>1000</v>
      </c>
    </row>
    <row r="88" spans="2:9" x14ac:dyDescent="0.25">
      <c r="B88" s="2">
        <f t="shared" si="15"/>
        <v>69</v>
      </c>
      <c r="C88" s="14">
        <f t="shared" si="11"/>
        <v>50000</v>
      </c>
      <c r="D88" s="14">
        <f t="shared" si="12"/>
        <v>69000</v>
      </c>
      <c r="E88" s="14">
        <f t="shared" si="13"/>
        <v>119000</v>
      </c>
      <c r="F88" s="14">
        <f t="shared" si="16"/>
        <v>724.63768115942025</v>
      </c>
      <c r="G88" s="14">
        <f t="shared" si="17"/>
        <v>1000</v>
      </c>
      <c r="H88" s="14">
        <f t="shared" si="14"/>
        <v>1724.6376811594203</v>
      </c>
      <c r="I88" s="14">
        <f t="shared" si="18"/>
        <v>1000</v>
      </c>
    </row>
    <row r="89" spans="2:9" x14ac:dyDescent="0.25">
      <c r="B89" s="2">
        <f t="shared" si="15"/>
        <v>70</v>
      </c>
      <c r="C89" s="14">
        <f t="shared" si="11"/>
        <v>50000</v>
      </c>
      <c r="D89" s="14">
        <f t="shared" si="12"/>
        <v>70000</v>
      </c>
      <c r="E89" s="14">
        <f t="shared" si="13"/>
        <v>120000</v>
      </c>
      <c r="F89" s="14">
        <f t="shared" si="16"/>
        <v>714.28571428571433</v>
      </c>
      <c r="G89" s="14">
        <f t="shared" si="17"/>
        <v>1000</v>
      </c>
      <c r="H89" s="14">
        <f t="shared" si="14"/>
        <v>1714.2857142857142</v>
      </c>
      <c r="I89" s="14">
        <f t="shared" si="18"/>
        <v>1000</v>
      </c>
    </row>
    <row r="90" spans="2:9" x14ac:dyDescent="0.25">
      <c r="B90" s="2">
        <f t="shared" si="15"/>
        <v>71</v>
      </c>
      <c r="C90" s="14">
        <f t="shared" si="11"/>
        <v>50000</v>
      </c>
      <c r="D90" s="14">
        <f t="shared" si="12"/>
        <v>71000</v>
      </c>
      <c r="E90" s="14">
        <f t="shared" si="13"/>
        <v>121000</v>
      </c>
      <c r="F90" s="14">
        <f t="shared" si="16"/>
        <v>704.22535211267609</v>
      </c>
      <c r="G90" s="14">
        <f t="shared" si="17"/>
        <v>1000</v>
      </c>
      <c r="H90" s="14">
        <f t="shared" si="14"/>
        <v>1704.2253521126761</v>
      </c>
      <c r="I90" s="14">
        <f t="shared" si="18"/>
        <v>1000</v>
      </c>
    </row>
    <row r="91" spans="2:9" x14ac:dyDescent="0.25">
      <c r="B91" s="2">
        <f t="shared" si="15"/>
        <v>72</v>
      </c>
      <c r="C91" s="14">
        <f t="shared" si="11"/>
        <v>50000</v>
      </c>
      <c r="D91" s="14">
        <f t="shared" si="12"/>
        <v>72000</v>
      </c>
      <c r="E91" s="14">
        <f t="shared" si="13"/>
        <v>122000</v>
      </c>
      <c r="F91" s="14">
        <f t="shared" si="16"/>
        <v>694.44444444444446</v>
      </c>
      <c r="G91" s="14">
        <f t="shared" si="17"/>
        <v>1000</v>
      </c>
      <c r="H91" s="14">
        <f t="shared" si="14"/>
        <v>1694.4444444444443</v>
      </c>
      <c r="I91" s="14">
        <f t="shared" si="18"/>
        <v>1000</v>
      </c>
    </row>
    <row r="92" spans="2:9" x14ac:dyDescent="0.25">
      <c r="B92" s="2">
        <f t="shared" si="15"/>
        <v>73</v>
      </c>
      <c r="C92" s="14">
        <f t="shared" si="11"/>
        <v>50000</v>
      </c>
      <c r="D92" s="14">
        <f t="shared" si="12"/>
        <v>73000</v>
      </c>
      <c r="E92" s="14">
        <f t="shared" si="13"/>
        <v>123000</v>
      </c>
      <c r="F92" s="14">
        <f t="shared" si="16"/>
        <v>684.93150684931504</v>
      </c>
      <c r="G92" s="14">
        <f t="shared" si="17"/>
        <v>1000</v>
      </c>
      <c r="H92" s="14">
        <f t="shared" si="14"/>
        <v>1684.9315068493152</v>
      </c>
      <c r="I92" s="14">
        <f t="shared" si="18"/>
        <v>1000</v>
      </c>
    </row>
    <row r="93" spans="2:9" x14ac:dyDescent="0.25">
      <c r="B93" s="2">
        <f t="shared" si="15"/>
        <v>74</v>
      </c>
      <c r="C93" s="14">
        <f t="shared" si="11"/>
        <v>50000</v>
      </c>
      <c r="D93" s="14">
        <f t="shared" si="12"/>
        <v>74000</v>
      </c>
      <c r="E93" s="14">
        <f t="shared" si="13"/>
        <v>124000</v>
      </c>
      <c r="F93" s="14">
        <f t="shared" si="16"/>
        <v>675.67567567567562</v>
      </c>
      <c r="G93" s="14">
        <f t="shared" si="17"/>
        <v>1000</v>
      </c>
      <c r="H93" s="14">
        <f t="shared" si="14"/>
        <v>1675.6756756756756</v>
      </c>
      <c r="I93" s="14">
        <f t="shared" si="18"/>
        <v>1000</v>
      </c>
    </row>
    <row r="94" spans="2:9" x14ac:dyDescent="0.25">
      <c r="B94" s="2">
        <f t="shared" si="15"/>
        <v>75</v>
      </c>
      <c r="C94" s="14">
        <f t="shared" si="11"/>
        <v>50000</v>
      </c>
      <c r="D94" s="14">
        <f t="shared" ref="D94:D119" si="19">IF($C$9="Linear",SUMIF($C$2:$W$2,"=Variable",$C$3:$W$3)*B94,IF($C$9="Cuadratica",B94^2,IF($C$9="Logaritmica",LN(B94+1),IF($C$9="Exponencial",EXP(B94)-1,IF($C$9="Cubica",B94^3,IF($C$9="Radiz",SQRT(B94),(B94&lt;&gt;0)*EXP(SUM($C$10:$M$10)*LN(B94+(B94=0))+SUM($C$17:$M$17))))))))</f>
        <v>75000</v>
      </c>
      <c r="E94" s="14">
        <f t="shared" ref="E94:E119" si="20">D94+C94</f>
        <v>125000</v>
      </c>
      <c r="F94" s="14">
        <f t="shared" ref="F94:F119" si="21">C94/B94</f>
        <v>666.66666666666663</v>
      </c>
      <c r="G94" s="14">
        <f t="shared" ref="G94:G119" si="22">D94/B94</f>
        <v>1000</v>
      </c>
      <c r="H94" s="14">
        <f t="shared" ref="H94:H119" si="23">E94/B94</f>
        <v>1666.6666666666667</v>
      </c>
      <c r="I94" s="14">
        <f t="shared" ref="I94:I119" si="24">E94-E93</f>
        <v>1000</v>
      </c>
    </row>
    <row r="95" spans="2:9" x14ac:dyDescent="0.25">
      <c r="B95" s="2">
        <f t="shared" si="15"/>
        <v>76</v>
      </c>
      <c r="C95" s="14">
        <f t="shared" si="11"/>
        <v>50000</v>
      </c>
      <c r="D95" s="14">
        <f t="shared" si="19"/>
        <v>76000</v>
      </c>
      <c r="E95" s="14">
        <f t="shared" si="20"/>
        <v>126000</v>
      </c>
      <c r="F95" s="14">
        <f t="shared" si="21"/>
        <v>657.89473684210532</v>
      </c>
      <c r="G95" s="14">
        <f t="shared" si="22"/>
        <v>1000</v>
      </c>
      <c r="H95" s="14">
        <f t="shared" si="23"/>
        <v>1657.8947368421052</v>
      </c>
      <c r="I95" s="14">
        <f t="shared" si="24"/>
        <v>1000</v>
      </c>
    </row>
    <row r="96" spans="2:9" x14ac:dyDescent="0.25">
      <c r="B96" s="2">
        <f t="shared" si="15"/>
        <v>77</v>
      </c>
      <c r="C96" s="14">
        <f t="shared" si="11"/>
        <v>50000</v>
      </c>
      <c r="D96" s="14">
        <f t="shared" si="19"/>
        <v>77000</v>
      </c>
      <c r="E96" s="14">
        <f t="shared" si="20"/>
        <v>127000</v>
      </c>
      <c r="F96" s="14">
        <f t="shared" si="21"/>
        <v>649.35064935064941</v>
      </c>
      <c r="G96" s="14">
        <f t="shared" si="22"/>
        <v>1000</v>
      </c>
      <c r="H96" s="14">
        <f t="shared" si="23"/>
        <v>1649.3506493506493</v>
      </c>
      <c r="I96" s="14">
        <f t="shared" si="24"/>
        <v>1000</v>
      </c>
    </row>
    <row r="97" spans="2:9" x14ac:dyDescent="0.25">
      <c r="B97" s="2">
        <f t="shared" si="15"/>
        <v>78</v>
      </c>
      <c r="C97" s="14">
        <f t="shared" si="11"/>
        <v>50000</v>
      </c>
      <c r="D97" s="14">
        <f t="shared" si="19"/>
        <v>78000</v>
      </c>
      <c r="E97" s="14">
        <f t="shared" si="20"/>
        <v>128000</v>
      </c>
      <c r="F97" s="14">
        <f t="shared" si="21"/>
        <v>641.02564102564099</v>
      </c>
      <c r="G97" s="14">
        <f t="shared" si="22"/>
        <v>1000</v>
      </c>
      <c r="H97" s="14">
        <f t="shared" si="23"/>
        <v>1641.0256410256411</v>
      </c>
      <c r="I97" s="14">
        <f t="shared" si="24"/>
        <v>1000</v>
      </c>
    </row>
    <row r="98" spans="2:9" x14ac:dyDescent="0.25">
      <c r="B98" s="2">
        <f t="shared" si="15"/>
        <v>79</v>
      </c>
      <c r="C98" s="14">
        <f t="shared" si="11"/>
        <v>50000</v>
      </c>
      <c r="D98" s="14">
        <f t="shared" si="19"/>
        <v>79000</v>
      </c>
      <c r="E98" s="14">
        <f t="shared" si="20"/>
        <v>129000</v>
      </c>
      <c r="F98" s="14">
        <f t="shared" si="21"/>
        <v>632.91139240506334</v>
      </c>
      <c r="G98" s="14">
        <f t="shared" si="22"/>
        <v>1000</v>
      </c>
      <c r="H98" s="14">
        <f t="shared" si="23"/>
        <v>1632.9113924050632</v>
      </c>
      <c r="I98" s="14">
        <f t="shared" si="24"/>
        <v>1000</v>
      </c>
    </row>
    <row r="99" spans="2:9" x14ac:dyDescent="0.25">
      <c r="B99" s="2">
        <f t="shared" si="15"/>
        <v>80</v>
      </c>
      <c r="C99" s="14">
        <f t="shared" si="11"/>
        <v>50000</v>
      </c>
      <c r="D99" s="14">
        <f t="shared" si="19"/>
        <v>80000</v>
      </c>
      <c r="E99" s="14">
        <f t="shared" si="20"/>
        <v>130000</v>
      </c>
      <c r="F99" s="14">
        <f t="shared" si="21"/>
        <v>625</v>
      </c>
      <c r="G99" s="14">
        <f t="shared" si="22"/>
        <v>1000</v>
      </c>
      <c r="H99" s="14">
        <f t="shared" si="23"/>
        <v>1625</v>
      </c>
      <c r="I99" s="14">
        <f t="shared" si="24"/>
        <v>1000</v>
      </c>
    </row>
    <row r="100" spans="2:9" x14ac:dyDescent="0.25">
      <c r="B100" s="2">
        <f t="shared" si="15"/>
        <v>81</v>
      </c>
      <c r="C100" s="14">
        <f t="shared" si="11"/>
        <v>50000</v>
      </c>
      <c r="D100" s="14">
        <f t="shared" si="19"/>
        <v>81000</v>
      </c>
      <c r="E100" s="14">
        <f t="shared" si="20"/>
        <v>131000</v>
      </c>
      <c r="F100" s="14">
        <f t="shared" si="21"/>
        <v>617.28395061728395</v>
      </c>
      <c r="G100" s="14">
        <f t="shared" si="22"/>
        <v>1000</v>
      </c>
      <c r="H100" s="14">
        <f t="shared" si="23"/>
        <v>1617.2839506172841</v>
      </c>
      <c r="I100" s="14">
        <f t="shared" si="24"/>
        <v>1000</v>
      </c>
    </row>
    <row r="101" spans="2:9" x14ac:dyDescent="0.25">
      <c r="B101" s="2">
        <f t="shared" si="15"/>
        <v>82</v>
      </c>
      <c r="C101" s="14">
        <f t="shared" si="11"/>
        <v>50000</v>
      </c>
      <c r="D101" s="14">
        <f t="shared" si="19"/>
        <v>82000</v>
      </c>
      <c r="E101" s="14">
        <f t="shared" si="20"/>
        <v>132000</v>
      </c>
      <c r="F101" s="14">
        <f t="shared" si="21"/>
        <v>609.7560975609756</v>
      </c>
      <c r="G101" s="14">
        <f t="shared" si="22"/>
        <v>1000</v>
      </c>
      <c r="H101" s="14">
        <f t="shared" si="23"/>
        <v>1609.7560975609756</v>
      </c>
      <c r="I101" s="14">
        <f t="shared" si="24"/>
        <v>1000</v>
      </c>
    </row>
    <row r="102" spans="2:9" x14ac:dyDescent="0.25">
      <c r="B102" s="2">
        <f t="shared" si="15"/>
        <v>83</v>
      </c>
      <c r="C102" s="14">
        <f t="shared" si="11"/>
        <v>50000</v>
      </c>
      <c r="D102" s="14">
        <f t="shared" si="19"/>
        <v>83000</v>
      </c>
      <c r="E102" s="14">
        <f t="shared" si="20"/>
        <v>133000</v>
      </c>
      <c r="F102" s="14">
        <f t="shared" si="21"/>
        <v>602.40963855421683</v>
      </c>
      <c r="G102" s="14">
        <f t="shared" si="22"/>
        <v>1000</v>
      </c>
      <c r="H102" s="14">
        <f t="shared" si="23"/>
        <v>1602.4096385542168</v>
      </c>
      <c r="I102" s="14">
        <f t="shared" si="24"/>
        <v>1000</v>
      </c>
    </row>
    <row r="103" spans="2:9" x14ac:dyDescent="0.25">
      <c r="B103" s="2">
        <f t="shared" si="15"/>
        <v>84</v>
      </c>
      <c r="C103" s="14">
        <f t="shared" si="11"/>
        <v>50000</v>
      </c>
      <c r="D103" s="14">
        <f t="shared" si="19"/>
        <v>84000</v>
      </c>
      <c r="E103" s="14">
        <f t="shared" si="20"/>
        <v>134000</v>
      </c>
      <c r="F103" s="14">
        <f t="shared" si="21"/>
        <v>595.23809523809518</v>
      </c>
      <c r="G103" s="14">
        <f t="shared" si="22"/>
        <v>1000</v>
      </c>
      <c r="H103" s="14">
        <f t="shared" si="23"/>
        <v>1595.2380952380952</v>
      </c>
      <c r="I103" s="14">
        <f t="shared" si="24"/>
        <v>1000</v>
      </c>
    </row>
    <row r="104" spans="2:9" x14ac:dyDescent="0.25">
      <c r="B104" s="2">
        <f t="shared" si="15"/>
        <v>85</v>
      </c>
      <c r="C104" s="14">
        <f t="shared" si="11"/>
        <v>50000</v>
      </c>
      <c r="D104" s="14">
        <f t="shared" si="19"/>
        <v>85000</v>
      </c>
      <c r="E104" s="14">
        <f t="shared" si="20"/>
        <v>135000</v>
      </c>
      <c r="F104" s="14">
        <f t="shared" si="21"/>
        <v>588.23529411764707</v>
      </c>
      <c r="G104" s="14">
        <f t="shared" si="22"/>
        <v>1000</v>
      </c>
      <c r="H104" s="14">
        <f t="shared" si="23"/>
        <v>1588.2352941176471</v>
      </c>
      <c r="I104" s="14">
        <f t="shared" si="24"/>
        <v>1000</v>
      </c>
    </row>
    <row r="105" spans="2:9" x14ac:dyDescent="0.25">
      <c r="B105" s="2">
        <f t="shared" si="15"/>
        <v>86</v>
      </c>
      <c r="C105" s="14">
        <f t="shared" si="11"/>
        <v>50000</v>
      </c>
      <c r="D105" s="14">
        <f t="shared" si="19"/>
        <v>86000</v>
      </c>
      <c r="E105" s="14">
        <f t="shared" si="20"/>
        <v>136000</v>
      </c>
      <c r="F105" s="14">
        <f t="shared" si="21"/>
        <v>581.39534883720933</v>
      </c>
      <c r="G105" s="14">
        <f t="shared" si="22"/>
        <v>1000</v>
      </c>
      <c r="H105" s="14">
        <f t="shared" si="23"/>
        <v>1581.3953488372092</v>
      </c>
      <c r="I105" s="14">
        <f t="shared" si="24"/>
        <v>1000</v>
      </c>
    </row>
    <row r="106" spans="2:9" x14ac:dyDescent="0.25">
      <c r="B106" s="2">
        <f t="shared" si="15"/>
        <v>87</v>
      </c>
      <c r="C106" s="14">
        <f t="shared" si="11"/>
        <v>50000</v>
      </c>
      <c r="D106" s="14">
        <f t="shared" si="19"/>
        <v>87000</v>
      </c>
      <c r="E106" s="14">
        <f t="shared" si="20"/>
        <v>137000</v>
      </c>
      <c r="F106" s="14">
        <f t="shared" si="21"/>
        <v>574.71264367816093</v>
      </c>
      <c r="G106" s="14">
        <f t="shared" si="22"/>
        <v>1000</v>
      </c>
      <c r="H106" s="14">
        <f t="shared" si="23"/>
        <v>1574.7126436781609</v>
      </c>
      <c r="I106" s="14">
        <f t="shared" si="24"/>
        <v>1000</v>
      </c>
    </row>
    <row r="107" spans="2:9" x14ac:dyDescent="0.25">
      <c r="B107" s="2">
        <f t="shared" si="15"/>
        <v>88</v>
      </c>
      <c r="C107" s="14">
        <f t="shared" si="11"/>
        <v>50000</v>
      </c>
      <c r="D107" s="14">
        <f t="shared" si="19"/>
        <v>88000</v>
      </c>
      <c r="E107" s="14">
        <f t="shared" si="20"/>
        <v>138000</v>
      </c>
      <c r="F107" s="14">
        <f t="shared" si="21"/>
        <v>568.18181818181813</v>
      </c>
      <c r="G107" s="14">
        <f t="shared" si="22"/>
        <v>1000</v>
      </c>
      <c r="H107" s="14">
        <f t="shared" si="23"/>
        <v>1568.1818181818182</v>
      </c>
      <c r="I107" s="14">
        <f t="shared" si="24"/>
        <v>1000</v>
      </c>
    </row>
    <row r="108" spans="2:9" x14ac:dyDescent="0.25">
      <c r="B108" s="2">
        <f t="shared" si="15"/>
        <v>89</v>
      </c>
      <c r="C108" s="14">
        <f t="shared" si="11"/>
        <v>50000</v>
      </c>
      <c r="D108" s="14">
        <f t="shared" si="19"/>
        <v>89000</v>
      </c>
      <c r="E108" s="14">
        <f t="shared" si="20"/>
        <v>139000</v>
      </c>
      <c r="F108" s="14">
        <f t="shared" si="21"/>
        <v>561.79775280898878</v>
      </c>
      <c r="G108" s="14">
        <f t="shared" si="22"/>
        <v>1000</v>
      </c>
      <c r="H108" s="14">
        <f t="shared" si="23"/>
        <v>1561.7977528089887</v>
      </c>
      <c r="I108" s="14">
        <f t="shared" si="24"/>
        <v>1000</v>
      </c>
    </row>
    <row r="109" spans="2:9" x14ac:dyDescent="0.25">
      <c r="B109" s="2">
        <f t="shared" si="15"/>
        <v>90</v>
      </c>
      <c r="C109" s="14">
        <f t="shared" si="11"/>
        <v>50000</v>
      </c>
      <c r="D109" s="14">
        <f t="shared" si="19"/>
        <v>90000</v>
      </c>
      <c r="E109" s="14">
        <f t="shared" si="20"/>
        <v>140000</v>
      </c>
      <c r="F109" s="14">
        <f t="shared" si="21"/>
        <v>555.55555555555554</v>
      </c>
      <c r="G109" s="14">
        <f t="shared" si="22"/>
        <v>1000</v>
      </c>
      <c r="H109" s="14">
        <f t="shared" si="23"/>
        <v>1555.5555555555557</v>
      </c>
      <c r="I109" s="14">
        <f t="shared" si="24"/>
        <v>1000</v>
      </c>
    </row>
    <row r="110" spans="2:9" x14ac:dyDescent="0.25">
      <c r="B110" s="2">
        <f t="shared" si="15"/>
        <v>91</v>
      </c>
      <c r="C110" s="14">
        <f t="shared" si="11"/>
        <v>50000</v>
      </c>
      <c r="D110" s="14">
        <f t="shared" si="19"/>
        <v>91000</v>
      </c>
      <c r="E110" s="14">
        <f t="shared" si="20"/>
        <v>141000</v>
      </c>
      <c r="F110" s="14">
        <f t="shared" si="21"/>
        <v>549.45054945054949</v>
      </c>
      <c r="G110" s="14">
        <f t="shared" si="22"/>
        <v>1000</v>
      </c>
      <c r="H110" s="14">
        <f t="shared" si="23"/>
        <v>1549.4505494505495</v>
      </c>
      <c r="I110" s="14">
        <f t="shared" si="24"/>
        <v>1000</v>
      </c>
    </row>
    <row r="111" spans="2:9" x14ac:dyDescent="0.25">
      <c r="B111" s="2">
        <f t="shared" si="15"/>
        <v>92</v>
      </c>
      <c r="C111" s="14">
        <f t="shared" si="11"/>
        <v>50000</v>
      </c>
      <c r="D111" s="14">
        <f t="shared" si="19"/>
        <v>92000</v>
      </c>
      <c r="E111" s="14">
        <f t="shared" si="20"/>
        <v>142000</v>
      </c>
      <c r="F111" s="14">
        <f t="shared" si="21"/>
        <v>543.47826086956525</v>
      </c>
      <c r="G111" s="14">
        <f t="shared" si="22"/>
        <v>1000</v>
      </c>
      <c r="H111" s="14">
        <f t="shared" si="23"/>
        <v>1543.4782608695652</v>
      </c>
      <c r="I111" s="14">
        <f t="shared" si="24"/>
        <v>1000</v>
      </c>
    </row>
    <row r="112" spans="2:9" x14ac:dyDescent="0.25">
      <c r="B112" s="2">
        <f t="shared" si="15"/>
        <v>93</v>
      </c>
      <c r="C112" s="14">
        <f t="shared" si="11"/>
        <v>50000</v>
      </c>
      <c r="D112" s="14">
        <f t="shared" si="19"/>
        <v>93000</v>
      </c>
      <c r="E112" s="14">
        <f t="shared" si="20"/>
        <v>143000</v>
      </c>
      <c r="F112" s="14">
        <f t="shared" si="21"/>
        <v>537.63440860215053</v>
      </c>
      <c r="G112" s="14">
        <f t="shared" si="22"/>
        <v>1000</v>
      </c>
      <c r="H112" s="14">
        <f t="shared" si="23"/>
        <v>1537.6344086021506</v>
      </c>
      <c r="I112" s="14">
        <f t="shared" si="24"/>
        <v>1000</v>
      </c>
    </row>
    <row r="113" spans="2:9" x14ac:dyDescent="0.25">
      <c r="B113" s="2">
        <f t="shared" si="15"/>
        <v>94</v>
      </c>
      <c r="C113" s="14">
        <f t="shared" si="11"/>
        <v>50000</v>
      </c>
      <c r="D113" s="14">
        <f t="shared" si="19"/>
        <v>94000</v>
      </c>
      <c r="E113" s="14">
        <f t="shared" si="20"/>
        <v>144000</v>
      </c>
      <c r="F113" s="14">
        <f t="shared" si="21"/>
        <v>531.91489361702122</v>
      </c>
      <c r="G113" s="14">
        <f t="shared" si="22"/>
        <v>1000</v>
      </c>
      <c r="H113" s="14">
        <f t="shared" si="23"/>
        <v>1531.9148936170213</v>
      </c>
      <c r="I113" s="14">
        <f t="shared" si="24"/>
        <v>1000</v>
      </c>
    </row>
    <row r="114" spans="2:9" x14ac:dyDescent="0.25">
      <c r="B114" s="2">
        <f t="shared" si="15"/>
        <v>95</v>
      </c>
      <c r="C114" s="14">
        <f t="shared" si="11"/>
        <v>50000</v>
      </c>
      <c r="D114" s="14">
        <f t="shared" si="19"/>
        <v>95000</v>
      </c>
      <c r="E114" s="14">
        <f t="shared" si="20"/>
        <v>145000</v>
      </c>
      <c r="F114" s="14">
        <f t="shared" si="21"/>
        <v>526.31578947368416</v>
      </c>
      <c r="G114" s="14">
        <f t="shared" si="22"/>
        <v>1000</v>
      </c>
      <c r="H114" s="14">
        <f t="shared" si="23"/>
        <v>1526.3157894736842</v>
      </c>
      <c r="I114" s="14">
        <f t="shared" si="24"/>
        <v>1000</v>
      </c>
    </row>
    <row r="115" spans="2:9" x14ac:dyDescent="0.25">
      <c r="B115" s="2">
        <f t="shared" si="15"/>
        <v>96</v>
      </c>
      <c r="C115" s="14">
        <f t="shared" si="11"/>
        <v>50000</v>
      </c>
      <c r="D115" s="14">
        <f t="shared" si="19"/>
        <v>96000</v>
      </c>
      <c r="E115" s="14">
        <f t="shared" si="20"/>
        <v>146000</v>
      </c>
      <c r="F115" s="14">
        <f t="shared" si="21"/>
        <v>520.83333333333337</v>
      </c>
      <c r="G115" s="14">
        <f t="shared" si="22"/>
        <v>1000</v>
      </c>
      <c r="H115" s="14">
        <f t="shared" si="23"/>
        <v>1520.8333333333333</v>
      </c>
      <c r="I115" s="14">
        <f t="shared" si="24"/>
        <v>1000</v>
      </c>
    </row>
    <row r="116" spans="2:9" x14ac:dyDescent="0.25">
      <c r="B116" s="2">
        <f t="shared" si="15"/>
        <v>97</v>
      </c>
      <c r="C116" s="14">
        <f t="shared" si="11"/>
        <v>50000</v>
      </c>
      <c r="D116" s="14">
        <f t="shared" si="19"/>
        <v>97000</v>
      </c>
      <c r="E116" s="14">
        <f t="shared" si="20"/>
        <v>147000</v>
      </c>
      <c r="F116" s="14">
        <f t="shared" si="21"/>
        <v>515.46391752577324</v>
      </c>
      <c r="G116" s="14">
        <f t="shared" si="22"/>
        <v>1000</v>
      </c>
      <c r="H116" s="14">
        <f t="shared" si="23"/>
        <v>1515.4639175257732</v>
      </c>
      <c r="I116" s="14">
        <f t="shared" si="24"/>
        <v>1000</v>
      </c>
    </row>
    <row r="117" spans="2:9" x14ac:dyDescent="0.25">
      <c r="B117" s="2">
        <f t="shared" si="15"/>
        <v>98</v>
      </c>
      <c r="C117" s="14">
        <f t="shared" si="11"/>
        <v>50000</v>
      </c>
      <c r="D117" s="14">
        <f t="shared" si="19"/>
        <v>98000</v>
      </c>
      <c r="E117" s="14">
        <f t="shared" si="20"/>
        <v>148000</v>
      </c>
      <c r="F117" s="14">
        <f t="shared" si="21"/>
        <v>510.20408163265307</v>
      </c>
      <c r="G117" s="14">
        <f t="shared" si="22"/>
        <v>1000</v>
      </c>
      <c r="H117" s="14">
        <f t="shared" si="23"/>
        <v>1510.204081632653</v>
      </c>
      <c r="I117" s="14">
        <f t="shared" si="24"/>
        <v>1000</v>
      </c>
    </row>
    <row r="118" spans="2:9" x14ac:dyDescent="0.25">
      <c r="B118" s="2">
        <f t="shared" si="15"/>
        <v>99</v>
      </c>
      <c r="C118" s="14">
        <f t="shared" si="11"/>
        <v>50000</v>
      </c>
      <c r="D118" s="14">
        <f t="shared" si="19"/>
        <v>99000</v>
      </c>
      <c r="E118" s="14">
        <f t="shared" si="20"/>
        <v>149000</v>
      </c>
      <c r="F118" s="14">
        <f t="shared" si="21"/>
        <v>505.05050505050502</v>
      </c>
      <c r="G118" s="14">
        <f t="shared" si="22"/>
        <v>1000</v>
      </c>
      <c r="H118" s="14">
        <f t="shared" si="23"/>
        <v>1505.0505050505051</v>
      </c>
      <c r="I118" s="14">
        <f t="shared" si="24"/>
        <v>1000</v>
      </c>
    </row>
    <row r="119" spans="2:9" x14ac:dyDescent="0.25">
      <c r="B119" s="2">
        <f t="shared" si="15"/>
        <v>100</v>
      </c>
      <c r="C119" s="14">
        <f t="shared" si="11"/>
        <v>50000</v>
      </c>
      <c r="D119" s="14">
        <f t="shared" si="19"/>
        <v>100000</v>
      </c>
      <c r="E119" s="14">
        <f t="shared" si="20"/>
        <v>150000</v>
      </c>
      <c r="F119" s="14">
        <f t="shared" si="21"/>
        <v>500</v>
      </c>
      <c r="G119" s="14">
        <f t="shared" si="22"/>
        <v>1000</v>
      </c>
      <c r="H119" s="14">
        <f t="shared" si="23"/>
        <v>1500</v>
      </c>
      <c r="I119" s="14">
        <f t="shared" si="24"/>
        <v>1000</v>
      </c>
    </row>
    <row r="120" spans="2:9" x14ac:dyDescent="0.25">
      <c r="B120" s="2">
        <f t="shared" si="15"/>
        <v>101</v>
      </c>
      <c r="C120" s="14"/>
      <c r="D120" s="14"/>
      <c r="E120" s="14"/>
      <c r="F120" s="14"/>
      <c r="G120" s="14"/>
      <c r="H120" s="14"/>
      <c r="I120" s="14"/>
    </row>
    <row r="121" spans="2:9" x14ac:dyDescent="0.25">
      <c r="B121" s="2">
        <f t="shared" si="15"/>
        <v>102</v>
      </c>
      <c r="C121" s="14"/>
      <c r="D121" s="14"/>
      <c r="E121" s="14"/>
      <c r="F121" s="14"/>
      <c r="G121" s="14"/>
      <c r="H121" s="14"/>
      <c r="I121" s="14"/>
    </row>
    <row r="122" spans="2:9" x14ac:dyDescent="0.25">
      <c r="B122" s="2">
        <f t="shared" si="15"/>
        <v>103</v>
      </c>
      <c r="C122" s="14"/>
      <c r="D122" s="14"/>
      <c r="E122" s="14"/>
      <c r="F122" s="14"/>
      <c r="G122" s="14"/>
      <c r="H122" s="14"/>
      <c r="I122" s="14"/>
    </row>
    <row r="123" spans="2:9" x14ac:dyDescent="0.25">
      <c r="B123" s="2">
        <f t="shared" si="15"/>
        <v>104</v>
      </c>
      <c r="C123" s="14"/>
      <c r="D123" s="14"/>
      <c r="E123" s="14"/>
      <c r="F123" s="14"/>
      <c r="G123" s="14"/>
      <c r="H123" s="14"/>
      <c r="I123" s="14"/>
    </row>
    <row r="124" spans="2:9" x14ac:dyDescent="0.25">
      <c r="B124" s="2">
        <f t="shared" si="15"/>
        <v>105</v>
      </c>
      <c r="C124" s="14"/>
      <c r="D124" s="14"/>
      <c r="E124" s="14"/>
      <c r="F124" s="14"/>
      <c r="G124" s="14"/>
      <c r="H124" s="14"/>
      <c r="I124" s="14"/>
    </row>
    <row r="125" spans="2:9" x14ac:dyDescent="0.25">
      <c r="B125" s="2">
        <f t="shared" si="15"/>
        <v>106</v>
      </c>
      <c r="C125" s="14"/>
      <c r="D125" s="14"/>
      <c r="E125" s="14"/>
      <c r="F125" s="14"/>
      <c r="G125" s="14"/>
      <c r="H125" s="14"/>
      <c r="I125" s="14"/>
    </row>
    <row r="126" spans="2:9" x14ac:dyDescent="0.25">
      <c r="B126" s="2">
        <f t="shared" si="15"/>
        <v>107</v>
      </c>
      <c r="C126" s="14"/>
      <c r="D126" s="14"/>
      <c r="E126" s="14"/>
      <c r="F126" s="14"/>
      <c r="G126" s="14"/>
      <c r="H126" s="14"/>
      <c r="I126" s="14"/>
    </row>
    <row r="127" spans="2:9" x14ac:dyDescent="0.25">
      <c r="B127" s="2">
        <f t="shared" si="15"/>
        <v>108</v>
      </c>
      <c r="C127" s="14"/>
      <c r="D127" s="14"/>
      <c r="E127" s="14"/>
      <c r="F127" s="14"/>
      <c r="G127" s="14"/>
      <c r="H127" s="14"/>
      <c r="I127" s="14"/>
    </row>
    <row r="128" spans="2:9" x14ac:dyDescent="0.25">
      <c r="B128" s="2">
        <f t="shared" si="15"/>
        <v>109</v>
      </c>
      <c r="C128" s="14"/>
      <c r="D128" s="14"/>
      <c r="E128" s="14"/>
      <c r="F128" s="14"/>
      <c r="G128" s="14"/>
      <c r="H128" s="14"/>
      <c r="I128" s="14"/>
    </row>
    <row r="129" spans="2:9" x14ac:dyDescent="0.25">
      <c r="B129" s="2">
        <f t="shared" si="15"/>
        <v>110</v>
      </c>
      <c r="C129" s="14"/>
      <c r="D129" s="14"/>
      <c r="E129" s="14"/>
      <c r="F129" s="14"/>
      <c r="G129" s="14"/>
      <c r="H129" s="14"/>
      <c r="I129" s="14"/>
    </row>
    <row r="130" spans="2:9" x14ac:dyDescent="0.25">
      <c r="B130" s="2">
        <f t="shared" si="15"/>
        <v>111</v>
      </c>
      <c r="C130" s="14"/>
      <c r="D130" s="14"/>
      <c r="E130" s="14"/>
      <c r="F130" s="14"/>
      <c r="G130" s="14"/>
      <c r="H130" s="14"/>
      <c r="I130" s="14"/>
    </row>
    <row r="131" spans="2:9" x14ac:dyDescent="0.25">
      <c r="B131" s="2">
        <f t="shared" si="15"/>
        <v>112</v>
      </c>
      <c r="C131" s="14"/>
      <c r="D131" s="14"/>
      <c r="E131" s="14"/>
      <c r="F131" s="14"/>
      <c r="G131" s="14"/>
      <c r="H131" s="14"/>
      <c r="I131" s="14"/>
    </row>
    <row r="132" spans="2:9" x14ac:dyDescent="0.25">
      <c r="B132" s="2">
        <f t="shared" si="15"/>
        <v>113</v>
      </c>
      <c r="C132" s="14"/>
      <c r="D132" s="14"/>
      <c r="E132" s="14"/>
      <c r="F132" s="14"/>
      <c r="G132" s="14"/>
      <c r="H132" s="14"/>
      <c r="I132" s="14"/>
    </row>
    <row r="133" spans="2:9" x14ac:dyDescent="0.25">
      <c r="B133" s="2">
        <f t="shared" si="15"/>
        <v>114</v>
      </c>
      <c r="C133" s="14"/>
      <c r="D133" s="14"/>
      <c r="E133" s="14"/>
      <c r="F133" s="14"/>
      <c r="G133" s="14"/>
      <c r="H133" s="14"/>
      <c r="I133" s="14"/>
    </row>
    <row r="134" spans="2:9" x14ac:dyDescent="0.25">
      <c r="B134" s="2">
        <f t="shared" si="15"/>
        <v>115</v>
      </c>
      <c r="C134" s="14"/>
      <c r="D134" s="14"/>
      <c r="E134" s="14"/>
      <c r="F134" s="14"/>
      <c r="G134" s="14"/>
      <c r="H134" s="14"/>
      <c r="I134" s="14"/>
    </row>
    <row r="135" spans="2:9" x14ac:dyDescent="0.25">
      <c r="B135" s="2">
        <f t="shared" si="15"/>
        <v>116</v>
      </c>
      <c r="C135" s="14"/>
      <c r="D135" s="14"/>
      <c r="E135" s="14"/>
      <c r="F135" s="14"/>
      <c r="G135" s="14"/>
      <c r="H135" s="14"/>
      <c r="I135" s="14"/>
    </row>
    <row r="136" spans="2:9" x14ac:dyDescent="0.25">
      <c r="B136" s="2">
        <f t="shared" si="15"/>
        <v>117</v>
      </c>
      <c r="C136" s="14"/>
      <c r="D136" s="14"/>
      <c r="E136" s="14"/>
      <c r="F136" s="14"/>
      <c r="G136" s="14"/>
      <c r="H136" s="14"/>
      <c r="I136" s="14"/>
    </row>
    <row r="137" spans="2:9" x14ac:dyDescent="0.25">
      <c r="B137" s="2">
        <f t="shared" si="15"/>
        <v>118</v>
      </c>
      <c r="C137" s="14"/>
      <c r="D137" s="14"/>
      <c r="E137" s="14"/>
      <c r="F137" s="14"/>
      <c r="G137" s="14"/>
      <c r="H137" s="14"/>
      <c r="I137" s="14"/>
    </row>
    <row r="138" spans="2:9" x14ac:dyDescent="0.25">
      <c r="B138" s="2">
        <f t="shared" si="15"/>
        <v>119</v>
      </c>
      <c r="C138" s="14"/>
      <c r="D138" s="14"/>
      <c r="E138" s="14"/>
      <c r="F138" s="14"/>
      <c r="G138" s="14"/>
      <c r="H138" s="14"/>
      <c r="I138" s="14"/>
    </row>
    <row r="139" spans="2:9" x14ac:dyDescent="0.25">
      <c r="B139" s="2">
        <f t="shared" si="15"/>
        <v>120</v>
      </c>
      <c r="C139" s="14"/>
      <c r="D139" s="14"/>
      <c r="E139" s="14"/>
      <c r="F139" s="14"/>
      <c r="G139" s="14"/>
      <c r="H139" s="14"/>
      <c r="I139" s="14"/>
    </row>
    <row r="140" spans="2:9" x14ac:dyDescent="0.25">
      <c r="B140" s="2">
        <f t="shared" si="15"/>
        <v>121</v>
      </c>
      <c r="C140" s="14"/>
      <c r="D140" s="14"/>
      <c r="E140" s="14"/>
      <c r="F140" s="14"/>
      <c r="G140" s="14"/>
      <c r="H140" s="14"/>
      <c r="I140" s="14"/>
    </row>
    <row r="141" spans="2:9" x14ac:dyDescent="0.25">
      <c r="B141" s="2">
        <f t="shared" si="15"/>
        <v>122</v>
      </c>
      <c r="C141" s="14"/>
      <c r="D141" s="14"/>
      <c r="E141" s="14"/>
      <c r="F141" s="14"/>
      <c r="G141" s="14"/>
      <c r="H141" s="14"/>
      <c r="I141" s="14"/>
    </row>
    <row r="142" spans="2:9" x14ac:dyDescent="0.25">
      <c r="B142" s="2">
        <f t="shared" si="15"/>
        <v>123</v>
      </c>
      <c r="C142" s="14"/>
      <c r="D142" s="14"/>
      <c r="E142" s="14"/>
      <c r="F142" s="14"/>
      <c r="G142" s="14"/>
      <c r="H142" s="14"/>
      <c r="I142" s="14"/>
    </row>
    <row r="143" spans="2:9" x14ac:dyDescent="0.25">
      <c r="B143" s="2">
        <f t="shared" si="15"/>
        <v>124</v>
      </c>
      <c r="C143" s="14"/>
      <c r="D143" s="14"/>
      <c r="E143" s="14"/>
      <c r="F143" s="14"/>
      <c r="G143" s="14"/>
      <c r="H143" s="14"/>
      <c r="I143" s="14"/>
    </row>
    <row r="144" spans="2:9" x14ac:dyDescent="0.25">
      <c r="B144" s="2">
        <f t="shared" si="15"/>
        <v>125</v>
      </c>
      <c r="C144" s="14"/>
      <c r="D144" s="14"/>
      <c r="E144" s="14"/>
      <c r="F144" s="14"/>
      <c r="G144" s="14"/>
      <c r="H144" s="14"/>
      <c r="I144" s="14"/>
    </row>
    <row r="145" spans="2:9" x14ac:dyDescent="0.25">
      <c r="B145" s="2">
        <f t="shared" si="15"/>
        <v>126</v>
      </c>
      <c r="C145" s="14"/>
      <c r="D145" s="14"/>
      <c r="E145" s="14"/>
      <c r="F145" s="14"/>
      <c r="G145" s="14"/>
      <c r="H145" s="14"/>
      <c r="I145" s="14"/>
    </row>
    <row r="146" spans="2:9" x14ac:dyDescent="0.25">
      <c r="B146" s="2">
        <f t="shared" si="15"/>
        <v>127</v>
      </c>
      <c r="C146" s="14"/>
      <c r="D146" s="14"/>
      <c r="E146" s="14"/>
      <c r="F146" s="14"/>
      <c r="G146" s="14"/>
      <c r="H146" s="14"/>
      <c r="I146" s="14"/>
    </row>
    <row r="147" spans="2:9" x14ac:dyDescent="0.25">
      <c r="B147" s="2">
        <f t="shared" si="15"/>
        <v>128</v>
      </c>
      <c r="C147" s="14"/>
      <c r="D147" s="14"/>
      <c r="E147" s="14"/>
      <c r="F147" s="14"/>
      <c r="G147" s="14"/>
      <c r="H147" s="14"/>
      <c r="I147" s="14"/>
    </row>
    <row r="148" spans="2:9" x14ac:dyDescent="0.25">
      <c r="B148" s="2">
        <f t="shared" si="15"/>
        <v>129</v>
      </c>
      <c r="C148" s="14"/>
      <c r="D148" s="14"/>
      <c r="E148" s="14"/>
      <c r="F148" s="14"/>
      <c r="G148" s="14"/>
      <c r="H148" s="14"/>
      <c r="I148" s="14"/>
    </row>
    <row r="149" spans="2:9" x14ac:dyDescent="0.25">
      <c r="B149" s="2">
        <f t="shared" ref="B149:B212" si="25">B148+1</f>
        <v>130</v>
      </c>
      <c r="C149" s="14"/>
      <c r="D149" s="14"/>
      <c r="E149" s="14"/>
      <c r="F149" s="14"/>
      <c r="G149" s="14"/>
      <c r="H149" s="14"/>
      <c r="I149" s="14"/>
    </row>
    <row r="150" spans="2:9" x14ac:dyDescent="0.25">
      <c r="B150" s="2">
        <f t="shared" si="25"/>
        <v>131</v>
      </c>
      <c r="C150" s="14"/>
      <c r="D150" s="14"/>
      <c r="E150" s="14"/>
      <c r="F150" s="14"/>
      <c r="G150" s="14"/>
      <c r="H150" s="14"/>
      <c r="I150" s="14"/>
    </row>
    <row r="151" spans="2:9" x14ac:dyDescent="0.25">
      <c r="B151" s="2">
        <f t="shared" si="25"/>
        <v>132</v>
      </c>
      <c r="C151" s="14"/>
      <c r="D151" s="14"/>
      <c r="E151" s="14"/>
      <c r="F151" s="14"/>
      <c r="G151" s="14"/>
      <c r="H151" s="14"/>
      <c r="I151" s="14"/>
    </row>
    <row r="152" spans="2:9" x14ac:dyDescent="0.25">
      <c r="B152" s="2">
        <f t="shared" si="25"/>
        <v>133</v>
      </c>
      <c r="C152" s="14"/>
      <c r="D152" s="14"/>
      <c r="E152" s="14"/>
      <c r="F152" s="14"/>
      <c r="G152" s="14"/>
      <c r="H152" s="14"/>
      <c r="I152" s="14"/>
    </row>
    <row r="153" spans="2:9" x14ac:dyDescent="0.25">
      <c r="B153" s="2">
        <f t="shared" si="25"/>
        <v>134</v>
      </c>
      <c r="C153" s="14"/>
      <c r="D153" s="14"/>
      <c r="E153" s="14"/>
      <c r="F153" s="14"/>
      <c r="G153" s="14"/>
      <c r="H153" s="14"/>
      <c r="I153" s="14"/>
    </row>
    <row r="154" spans="2:9" x14ac:dyDescent="0.25">
      <c r="B154" s="2">
        <f t="shared" si="25"/>
        <v>135</v>
      </c>
      <c r="C154" s="14"/>
      <c r="D154" s="14"/>
      <c r="E154" s="14"/>
      <c r="F154" s="14"/>
      <c r="G154" s="14"/>
      <c r="H154" s="14"/>
      <c r="I154" s="14"/>
    </row>
    <row r="155" spans="2:9" x14ac:dyDescent="0.25">
      <c r="B155" s="2">
        <f t="shared" si="25"/>
        <v>136</v>
      </c>
      <c r="C155" s="14"/>
      <c r="D155" s="14"/>
      <c r="E155" s="14"/>
      <c r="F155" s="14"/>
      <c r="G155" s="14"/>
      <c r="H155" s="14"/>
      <c r="I155" s="14"/>
    </row>
    <row r="156" spans="2:9" x14ac:dyDescent="0.25">
      <c r="B156" s="2">
        <f t="shared" si="25"/>
        <v>137</v>
      </c>
      <c r="C156" s="14"/>
      <c r="D156" s="14"/>
      <c r="E156" s="14"/>
      <c r="F156" s="14"/>
      <c r="G156" s="14"/>
      <c r="H156" s="14"/>
      <c r="I156" s="14"/>
    </row>
    <row r="157" spans="2:9" x14ac:dyDescent="0.25">
      <c r="B157" s="2">
        <f t="shared" si="25"/>
        <v>138</v>
      </c>
      <c r="C157" s="14"/>
      <c r="D157" s="14"/>
      <c r="E157" s="14"/>
      <c r="F157" s="14"/>
      <c r="G157" s="14"/>
      <c r="H157" s="14"/>
      <c r="I157" s="14"/>
    </row>
    <row r="158" spans="2:9" x14ac:dyDescent="0.25">
      <c r="B158" s="2">
        <f t="shared" si="25"/>
        <v>139</v>
      </c>
      <c r="C158" s="14"/>
      <c r="D158" s="14"/>
      <c r="E158" s="14"/>
      <c r="F158" s="14"/>
      <c r="G158" s="14"/>
      <c r="H158" s="14"/>
      <c r="I158" s="14"/>
    </row>
    <row r="159" spans="2:9" x14ac:dyDescent="0.25">
      <c r="B159" s="2">
        <f t="shared" si="25"/>
        <v>140</v>
      </c>
      <c r="C159" s="14"/>
      <c r="D159" s="14"/>
      <c r="E159" s="14"/>
      <c r="F159" s="14"/>
      <c r="G159" s="14"/>
      <c r="H159" s="14"/>
      <c r="I159" s="14"/>
    </row>
    <row r="160" spans="2:9" x14ac:dyDescent="0.25">
      <c r="B160" s="2">
        <f t="shared" si="25"/>
        <v>141</v>
      </c>
      <c r="C160" s="14"/>
      <c r="D160" s="14"/>
      <c r="E160" s="14"/>
      <c r="F160" s="14"/>
      <c r="G160" s="14"/>
      <c r="H160" s="14"/>
      <c r="I160" s="14"/>
    </row>
    <row r="161" spans="2:9" x14ac:dyDescent="0.25">
      <c r="B161" s="2">
        <f t="shared" si="25"/>
        <v>142</v>
      </c>
      <c r="C161" s="14"/>
      <c r="D161" s="14"/>
      <c r="E161" s="14"/>
      <c r="F161" s="14"/>
      <c r="G161" s="14"/>
      <c r="H161" s="14"/>
      <c r="I161" s="14"/>
    </row>
    <row r="162" spans="2:9" x14ac:dyDescent="0.25">
      <c r="B162" s="2">
        <f t="shared" si="25"/>
        <v>143</v>
      </c>
      <c r="C162" s="14"/>
      <c r="D162" s="14"/>
      <c r="E162" s="14"/>
      <c r="F162" s="14"/>
      <c r="G162" s="14"/>
      <c r="H162" s="14"/>
      <c r="I162" s="14"/>
    </row>
    <row r="163" spans="2:9" x14ac:dyDescent="0.25">
      <c r="B163" s="2">
        <f t="shared" si="25"/>
        <v>144</v>
      </c>
      <c r="C163" s="14"/>
      <c r="D163" s="14"/>
      <c r="E163" s="14"/>
      <c r="F163" s="14"/>
      <c r="G163" s="14"/>
      <c r="H163" s="14"/>
      <c r="I163" s="14"/>
    </row>
    <row r="164" spans="2:9" x14ac:dyDescent="0.25">
      <c r="B164" s="2">
        <f t="shared" si="25"/>
        <v>145</v>
      </c>
      <c r="C164" s="14"/>
      <c r="D164" s="14"/>
      <c r="E164" s="14"/>
      <c r="F164" s="14"/>
      <c r="G164" s="14"/>
      <c r="H164" s="14"/>
      <c r="I164" s="14"/>
    </row>
    <row r="165" spans="2:9" x14ac:dyDescent="0.25">
      <c r="B165" s="2">
        <f t="shared" si="25"/>
        <v>146</v>
      </c>
      <c r="C165" s="14"/>
      <c r="D165" s="14"/>
      <c r="E165" s="14"/>
      <c r="F165" s="14"/>
      <c r="G165" s="14"/>
      <c r="H165" s="14"/>
      <c r="I165" s="14"/>
    </row>
    <row r="166" spans="2:9" x14ac:dyDescent="0.25">
      <c r="B166" s="2">
        <f t="shared" si="25"/>
        <v>147</v>
      </c>
      <c r="C166" s="14"/>
      <c r="D166" s="14"/>
      <c r="E166" s="14"/>
      <c r="F166" s="14"/>
      <c r="G166" s="14"/>
      <c r="H166" s="14"/>
      <c r="I166" s="14"/>
    </row>
    <row r="167" spans="2:9" x14ac:dyDescent="0.25">
      <c r="B167" s="2">
        <f t="shared" si="25"/>
        <v>148</v>
      </c>
      <c r="C167" s="14"/>
      <c r="D167" s="14"/>
      <c r="E167" s="14"/>
      <c r="F167" s="14"/>
      <c r="G167" s="14"/>
      <c r="H167" s="14"/>
      <c r="I167" s="14"/>
    </row>
    <row r="168" spans="2:9" x14ac:dyDescent="0.25">
      <c r="B168" s="2">
        <f t="shared" si="25"/>
        <v>149</v>
      </c>
      <c r="C168" s="14"/>
      <c r="D168" s="14"/>
      <c r="E168" s="14"/>
      <c r="F168" s="14"/>
      <c r="G168" s="14"/>
      <c r="H168" s="14"/>
      <c r="I168" s="14"/>
    </row>
    <row r="169" spans="2:9" x14ac:dyDescent="0.25">
      <c r="B169" s="2">
        <f t="shared" si="25"/>
        <v>150</v>
      </c>
      <c r="C169" s="14"/>
      <c r="D169" s="14"/>
      <c r="E169" s="14"/>
      <c r="F169" s="14"/>
      <c r="G169" s="14"/>
      <c r="H169" s="14"/>
      <c r="I169" s="14"/>
    </row>
    <row r="170" spans="2:9" x14ac:dyDescent="0.25">
      <c r="B170" s="2">
        <f t="shared" si="25"/>
        <v>151</v>
      </c>
      <c r="C170" s="14"/>
      <c r="D170" s="14"/>
      <c r="E170" s="14"/>
      <c r="F170" s="14"/>
      <c r="G170" s="14"/>
      <c r="H170" s="14"/>
      <c r="I170" s="14"/>
    </row>
    <row r="171" spans="2:9" x14ac:dyDescent="0.25">
      <c r="B171" s="2">
        <f t="shared" si="25"/>
        <v>152</v>
      </c>
      <c r="C171" s="14"/>
      <c r="D171" s="14"/>
      <c r="E171" s="14"/>
      <c r="F171" s="14"/>
      <c r="G171" s="14"/>
      <c r="H171" s="14"/>
      <c r="I171" s="14"/>
    </row>
    <row r="172" spans="2:9" x14ac:dyDescent="0.25">
      <c r="B172" s="2">
        <f t="shared" si="25"/>
        <v>153</v>
      </c>
      <c r="C172" s="14"/>
      <c r="D172" s="14"/>
      <c r="E172" s="14"/>
      <c r="F172" s="14"/>
      <c r="G172" s="14"/>
      <c r="H172" s="14"/>
      <c r="I172" s="14"/>
    </row>
    <row r="173" spans="2:9" x14ac:dyDescent="0.25">
      <c r="B173" s="2">
        <f t="shared" si="25"/>
        <v>154</v>
      </c>
      <c r="C173" s="14"/>
      <c r="D173" s="14"/>
      <c r="E173" s="14"/>
      <c r="F173" s="14"/>
      <c r="G173" s="14"/>
      <c r="H173" s="14"/>
      <c r="I173" s="14"/>
    </row>
    <row r="174" spans="2:9" x14ac:dyDescent="0.25">
      <c r="B174" s="2">
        <f t="shared" si="25"/>
        <v>155</v>
      </c>
      <c r="C174" s="14"/>
      <c r="D174" s="14"/>
      <c r="E174" s="14"/>
      <c r="F174" s="14"/>
      <c r="G174" s="14"/>
      <c r="H174" s="14"/>
      <c r="I174" s="14"/>
    </row>
    <row r="175" spans="2:9" x14ac:dyDescent="0.25">
      <c r="B175" s="2">
        <f t="shared" si="25"/>
        <v>156</v>
      </c>
      <c r="C175" s="14"/>
      <c r="D175" s="14"/>
      <c r="E175" s="14"/>
      <c r="F175" s="14"/>
      <c r="G175" s="14"/>
      <c r="H175" s="14"/>
      <c r="I175" s="14"/>
    </row>
    <row r="176" spans="2:9" x14ac:dyDescent="0.25">
      <c r="B176" s="2">
        <f t="shared" si="25"/>
        <v>157</v>
      </c>
      <c r="C176" s="14"/>
      <c r="D176" s="14"/>
      <c r="E176" s="14"/>
      <c r="F176" s="14"/>
      <c r="G176" s="14"/>
      <c r="H176" s="14"/>
      <c r="I176" s="14"/>
    </row>
    <row r="177" spans="2:9" x14ac:dyDescent="0.25">
      <c r="B177" s="2">
        <f t="shared" si="25"/>
        <v>158</v>
      </c>
      <c r="C177" s="14"/>
      <c r="D177" s="14"/>
      <c r="E177" s="14"/>
      <c r="F177" s="14"/>
      <c r="G177" s="14"/>
      <c r="H177" s="14"/>
      <c r="I177" s="14"/>
    </row>
    <row r="178" spans="2:9" x14ac:dyDescent="0.25">
      <c r="B178" s="2">
        <f t="shared" si="25"/>
        <v>159</v>
      </c>
      <c r="C178" s="14"/>
      <c r="D178" s="14"/>
      <c r="E178" s="14"/>
      <c r="F178" s="14"/>
      <c r="G178" s="14"/>
      <c r="H178" s="14"/>
      <c r="I178" s="14"/>
    </row>
    <row r="179" spans="2:9" x14ac:dyDescent="0.25">
      <c r="B179" s="2">
        <f t="shared" si="25"/>
        <v>160</v>
      </c>
      <c r="C179" s="14"/>
      <c r="D179" s="14"/>
      <c r="E179" s="14"/>
      <c r="F179" s="14"/>
      <c r="G179" s="14"/>
      <c r="H179" s="14"/>
      <c r="I179" s="14"/>
    </row>
    <row r="180" spans="2:9" x14ac:dyDescent="0.25">
      <c r="B180" s="2">
        <f t="shared" si="25"/>
        <v>161</v>
      </c>
      <c r="C180" s="14"/>
      <c r="D180" s="14"/>
      <c r="E180" s="14"/>
      <c r="F180" s="14"/>
      <c r="G180" s="14"/>
      <c r="H180" s="14"/>
      <c r="I180" s="14"/>
    </row>
    <row r="181" spans="2:9" x14ac:dyDescent="0.25">
      <c r="B181" s="2">
        <f t="shared" si="25"/>
        <v>162</v>
      </c>
      <c r="C181" s="14"/>
      <c r="D181" s="14"/>
      <c r="E181" s="14"/>
      <c r="F181" s="14"/>
      <c r="G181" s="14"/>
      <c r="H181" s="14"/>
      <c r="I181" s="14"/>
    </row>
    <row r="182" spans="2:9" x14ac:dyDescent="0.25">
      <c r="B182" s="2">
        <f t="shared" si="25"/>
        <v>163</v>
      </c>
      <c r="C182" s="14"/>
      <c r="D182" s="14"/>
      <c r="E182" s="14"/>
      <c r="F182" s="14"/>
      <c r="G182" s="14"/>
      <c r="H182" s="14"/>
      <c r="I182" s="14"/>
    </row>
    <row r="183" spans="2:9" x14ac:dyDescent="0.25">
      <c r="B183" s="2">
        <f t="shared" si="25"/>
        <v>164</v>
      </c>
      <c r="C183" s="14"/>
      <c r="D183" s="14"/>
      <c r="E183" s="14"/>
      <c r="F183" s="14"/>
      <c r="G183" s="14"/>
      <c r="H183" s="14"/>
      <c r="I183" s="14"/>
    </row>
    <row r="184" spans="2:9" x14ac:dyDescent="0.25">
      <c r="B184" s="2">
        <f t="shared" si="25"/>
        <v>165</v>
      </c>
      <c r="C184" s="14"/>
      <c r="D184" s="14"/>
      <c r="E184" s="14"/>
      <c r="F184" s="14"/>
      <c r="G184" s="14"/>
      <c r="H184" s="14"/>
      <c r="I184" s="14"/>
    </row>
    <row r="185" spans="2:9" x14ac:dyDescent="0.25">
      <c r="B185" s="2">
        <f t="shared" si="25"/>
        <v>166</v>
      </c>
      <c r="C185" s="14"/>
      <c r="D185" s="14"/>
      <c r="E185" s="14"/>
      <c r="F185" s="14"/>
      <c r="G185" s="14"/>
      <c r="H185" s="14"/>
      <c r="I185" s="14"/>
    </row>
    <row r="186" spans="2:9" x14ac:dyDescent="0.25">
      <c r="B186" s="2">
        <f t="shared" si="25"/>
        <v>167</v>
      </c>
      <c r="C186" s="14"/>
      <c r="D186" s="14"/>
      <c r="E186" s="14"/>
      <c r="F186" s="14"/>
      <c r="G186" s="14"/>
      <c r="H186" s="14"/>
      <c r="I186" s="14"/>
    </row>
    <row r="187" spans="2:9" x14ac:dyDescent="0.25">
      <c r="B187" s="2">
        <f t="shared" si="25"/>
        <v>168</v>
      </c>
      <c r="C187" s="14"/>
      <c r="D187" s="14"/>
      <c r="E187" s="14"/>
      <c r="F187" s="14"/>
      <c r="G187" s="14"/>
      <c r="H187" s="14"/>
      <c r="I187" s="14"/>
    </row>
    <row r="188" spans="2:9" x14ac:dyDescent="0.25">
      <c r="B188" s="2">
        <f t="shared" si="25"/>
        <v>169</v>
      </c>
      <c r="C188" s="14"/>
      <c r="D188" s="14"/>
      <c r="E188" s="14"/>
      <c r="F188" s="14"/>
      <c r="G188" s="14"/>
      <c r="H188" s="14"/>
      <c r="I188" s="14"/>
    </row>
    <row r="189" spans="2:9" x14ac:dyDescent="0.25">
      <c r="B189" s="2">
        <f t="shared" si="25"/>
        <v>170</v>
      </c>
      <c r="C189" s="14"/>
      <c r="D189" s="14"/>
      <c r="E189" s="14"/>
      <c r="F189" s="14"/>
      <c r="G189" s="14"/>
      <c r="H189" s="14"/>
      <c r="I189" s="14"/>
    </row>
    <row r="190" spans="2:9" x14ac:dyDescent="0.25">
      <c r="B190" s="2">
        <f t="shared" si="25"/>
        <v>171</v>
      </c>
      <c r="C190" s="14"/>
      <c r="D190" s="14"/>
      <c r="E190" s="14"/>
      <c r="F190" s="14"/>
      <c r="G190" s="14"/>
      <c r="H190" s="14"/>
      <c r="I190" s="14"/>
    </row>
    <row r="191" spans="2:9" x14ac:dyDescent="0.25">
      <c r="B191" s="2">
        <f t="shared" si="25"/>
        <v>172</v>
      </c>
      <c r="C191" s="14"/>
      <c r="D191" s="14"/>
      <c r="E191" s="14"/>
      <c r="F191" s="14"/>
      <c r="G191" s="14"/>
      <c r="H191" s="14"/>
      <c r="I191" s="14"/>
    </row>
    <row r="192" spans="2:9" x14ac:dyDescent="0.25">
      <c r="B192" s="2">
        <f t="shared" si="25"/>
        <v>173</v>
      </c>
      <c r="C192" s="14"/>
      <c r="D192" s="14"/>
      <c r="E192" s="14"/>
      <c r="F192" s="14"/>
      <c r="G192" s="14"/>
      <c r="H192" s="14"/>
      <c r="I192" s="14"/>
    </row>
    <row r="193" spans="2:9" x14ac:dyDescent="0.25">
      <c r="B193" s="2">
        <f t="shared" si="25"/>
        <v>174</v>
      </c>
      <c r="C193" s="14"/>
      <c r="D193" s="14"/>
      <c r="E193" s="14"/>
      <c r="F193" s="14"/>
      <c r="G193" s="14"/>
      <c r="H193" s="14"/>
      <c r="I193" s="14"/>
    </row>
    <row r="194" spans="2:9" x14ac:dyDescent="0.25">
      <c r="B194" s="2">
        <f t="shared" si="25"/>
        <v>175</v>
      </c>
      <c r="C194" s="14"/>
      <c r="D194" s="14"/>
      <c r="E194" s="14"/>
      <c r="F194" s="14"/>
      <c r="G194" s="14"/>
      <c r="H194" s="14"/>
      <c r="I194" s="14"/>
    </row>
    <row r="195" spans="2:9" x14ac:dyDescent="0.25">
      <c r="B195" s="2">
        <f t="shared" si="25"/>
        <v>176</v>
      </c>
      <c r="C195" s="14"/>
      <c r="D195" s="14"/>
      <c r="E195" s="14"/>
      <c r="F195" s="14"/>
      <c r="G195" s="14"/>
      <c r="H195" s="14"/>
      <c r="I195" s="14"/>
    </row>
    <row r="196" spans="2:9" x14ac:dyDescent="0.25">
      <c r="B196" s="2">
        <f t="shared" si="25"/>
        <v>177</v>
      </c>
      <c r="C196" s="14"/>
      <c r="D196" s="14"/>
      <c r="E196" s="14"/>
      <c r="F196" s="14"/>
      <c r="G196" s="14"/>
      <c r="H196" s="14"/>
      <c r="I196" s="14"/>
    </row>
    <row r="197" spans="2:9" x14ac:dyDescent="0.25">
      <c r="B197" s="2">
        <f t="shared" si="25"/>
        <v>178</v>
      </c>
      <c r="C197" s="14"/>
      <c r="D197" s="14"/>
      <c r="E197" s="14"/>
      <c r="F197" s="14"/>
      <c r="G197" s="14"/>
      <c r="H197" s="14"/>
      <c r="I197" s="14"/>
    </row>
    <row r="198" spans="2:9" x14ac:dyDescent="0.25">
      <c r="B198" s="2">
        <f t="shared" si="25"/>
        <v>179</v>
      </c>
      <c r="C198" s="14"/>
      <c r="D198" s="14"/>
      <c r="E198" s="14"/>
      <c r="F198" s="14"/>
      <c r="G198" s="14"/>
      <c r="H198" s="14"/>
      <c r="I198" s="14"/>
    </row>
    <row r="199" spans="2:9" x14ac:dyDescent="0.25">
      <c r="B199" s="2">
        <f t="shared" si="25"/>
        <v>180</v>
      </c>
      <c r="C199" s="14"/>
      <c r="D199" s="14"/>
      <c r="E199" s="14"/>
      <c r="F199" s="14"/>
      <c r="G199" s="14"/>
      <c r="H199" s="14"/>
      <c r="I199" s="14"/>
    </row>
    <row r="200" spans="2:9" x14ac:dyDescent="0.25">
      <c r="B200" s="2">
        <f t="shared" si="25"/>
        <v>181</v>
      </c>
      <c r="C200" s="14"/>
      <c r="D200" s="14"/>
      <c r="E200" s="14"/>
      <c r="F200" s="14"/>
      <c r="G200" s="14"/>
      <c r="H200" s="14"/>
      <c r="I200" s="14"/>
    </row>
    <row r="201" spans="2:9" x14ac:dyDescent="0.25">
      <c r="B201" s="2">
        <f t="shared" si="25"/>
        <v>182</v>
      </c>
      <c r="C201" s="14"/>
      <c r="D201" s="14"/>
      <c r="E201" s="14"/>
      <c r="F201" s="14"/>
      <c r="G201" s="14"/>
      <c r="H201" s="14"/>
      <c r="I201" s="14"/>
    </row>
    <row r="202" spans="2:9" x14ac:dyDescent="0.25">
      <c r="B202" s="2">
        <f t="shared" si="25"/>
        <v>183</v>
      </c>
      <c r="C202" s="14"/>
      <c r="D202" s="14"/>
      <c r="E202" s="14"/>
      <c r="F202" s="14"/>
      <c r="G202" s="14"/>
      <c r="H202" s="14"/>
      <c r="I202" s="14"/>
    </row>
    <row r="203" spans="2:9" x14ac:dyDescent="0.25">
      <c r="B203" s="2">
        <f t="shared" si="25"/>
        <v>184</v>
      </c>
      <c r="C203" s="14"/>
      <c r="D203" s="14"/>
      <c r="E203" s="14"/>
      <c r="F203" s="14"/>
      <c r="G203" s="14"/>
      <c r="H203" s="14"/>
      <c r="I203" s="14"/>
    </row>
    <row r="204" spans="2:9" x14ac:dyDescent="0.25">
      <c r="B204" s="2">
        <f t="shared" si="25"/>
        <v>185</v>
      </c>
      <c r="C204" s="14"/>
      <c r="D204" s="14"/>
      <c r="E204" s="14"/>
      <c r="F204" s="14"/>
      <c r="G204" s="14"/>
      <c r="H204" s="14"/>
      <c r="I204" s="14"/>
    </row>
    <row r="205" spans="2:9" x14ac:dyDescent="0.25">
      <c r="B205" s="2">
        <f t="shared" si="25"/>
        <v>186</v>
      </c>
      <c r="C205" s="14"/>
      <c r="D205" s="14"/>
      <c r="E205" s="14"/>
      <c r="F205" s="14"/>
      <c r="G205" s="14"/>
      <c r="H205" s="14"/>
      <c r="I205" s="14"/>
    </row>
    <row r="206" spans="2:9" x14ac:dyDescent="0.25">
      <c r="B206" s="2">
        <f t="shared" si="25"/>
        <v>187</v>
      </c>
      <c r="C206" s="14"/>
      <c r="D206" s="14"/>
      <c r="E206" s="14"/>
      <c r="F206" s="14"/>
      <c r="G206" s="14"/>
      <c r="H206" s="14"/>
      <c r="I206" s="14"/>
    </row>
    <row r="207" spans="2:9" x14ac:dyDescent="0.25">
      <c r="B207" s="2">
        <f t="shared" si="25"/>
        <v>188</v>
      </c>
      <c r="C207" s="14"/>
      <c r="D207" s="14"/>
      <c r="E207" s="14"/>
      <c r="F207" s="14"/>
      <c r="G207" s="14"/>
      <c r="H207" s="14"/>
      <c r="I207" s="14"/>
    </row>
    <row r="208" spans="2:9" x14ac:dyDescent="0.25">
      <c r="B208" s="2">
        <f t="shared" si="25"/>
        <v>189</v>
      </c>
      <c r="C208" s="14"/>
      <c r="D208" s="14"/>
      <c r="E208" s="14"/>
      <c r="F208" s="14"/>
      <c r="G208" s="14"/>
      <c r="H208" s="14"/>
      <c r="I208" s="14"/>
    </row>
    <row r="209" spans="2:9" x14ac:dyDescent="0.25">
      <c r="B209" s="2">
        <f t="shared" si="25"/>
        <v>190</v>
      </c>
      <c r="C209" s="14"/>
      <c r="D209" s="14"/>
      <c r="E209" s="14"/>
      <c r="F209" s="14"/>
      <c r="G209" s="14"/>
      <c r="H209" s="14"/>
      <c r="I209" s="14"/>
    </row>
    <row r="210" spans="2:9" x14ac:dyDescent="0.25">
      <c r="B210" s="2">
        <f t="shared" si="25"/>
        <v>191</v>
      </c>
      <c r="C210" s="14"/>
      <c r="D210" s="14"/>
      <c r="E210" s="14"/>
      <c r="F210" s="14"/>
      <c r="G210" s="14"/>
      <c r="H210" s="14"/>
      <c r="I210" s="14"/>
    </row>
    <row r="211" spans="2:9" x14ac:dyDescent="0.25">
      <c r="B211" s="2">
        <f t="shared" si="25"/>
        <v>192</v>
      </c>
      <c r="C211" s="14"/>
      <c r="D211" s="14"/>
      <c r="E211" s="14"/>
      <c r="F211" s="14"/>
      <c r="G211" s="14"/>
      <c r="H211" s="14"/>
      <c r="I211" s="14"/>
    </row>
    <row r="212" spans="2:9" x14ac:dyDescent="0.25">
      <c r="B212" s="2">
        <f t="shared" si="25"/>
        <v>193</v>
      </c>
      <c r="C212" s="14"/>
      <c r="D212" s="14"/>
      <c r="E212" s="14"/>
      <c r="F212" s="14"/>
      <c r="G212" s="14"/>
      <c r="H212" s="14"/>
      <c r="I212" s="14"/>
    </row>
    <row r="213" spans="2:9" x14ac:dyDescent="0.25">
      <c r="B213" s="2">
        <f t="shared" ref="B213:B276" si="26">B212+1</f>
        <v>194</v>
      </c>
      <c r="C213" s="14"/>
      <c r="D213" s="14"/>
      <c r="E213" s="14"/>
      <c r="F213" s="14"/>
      <c r="G213" s="14"/>
      <c r="H213" s="14"/>
      <c r="I213" s="14"/>
    </row>
    <row r="214" spans="2:9" x14ac:dyDescent="0.25">
      <c r="B214" s="2">
        <f t="shared" si="26"/>
        <v>195</v>
      </c>
      <c r="C214" s="14"/>
      <c r="D214" s="14"/>
      <c r="E214" s="14"/>
      <c r="F214" s="14"/>
      <c r="G214" s="14"/>
      <c r="H214" s="14"/>
      <c r="I214" s="14"/>
    </row>
    <row r="215" spans="2:9" x14ac:dyDescent="0.25">
      <c r="B215" s="2">
        <f t="shared" si="26"/>
        <v>196</v>
      </c>
      <c r="C215" s="14"/>
      <c r="D215" s="14"/>
      <c r="E215" s="14"/>
      <c r="F215" s="14"/>
      <c r="G215" s="14"/>
      <c r="H215" s="14"/>
      <c r="I215" s="14"/>
    </row>
    <row r="216" spans="2:9" x14ac:dyDescent="0.25">
      <c r="B216" s="2">
        <f t="shared" si="26"/>
        <v>197</v>
      </c>
      <c r="C216" s="14"/>
      <c r="D216" s="14"/>
      <c r="E216" s="14"/>
      <c r="F216" s="14"/>
      <c r="G216" s="14"/>
      <c r="H216" s="14"/>
      <c r="I216" s="14"/>
    </row>
    <row r="217" spans="2:9" x14ac:dyDescent="0.25">
      <c r="B217" s="2">
        <f t="shared" si="26"/>
        <v>198</v>
      </c>
      <c r="C217" s="14"/>
      <c r="D217" s="14"/>
      <c r="E217" s="14"/>
      <c r="F217" s="14"/>
      <c r="G217" s="14"/>
      <c r="H217" s="14"/>
      <c r="I217" s="14"/>
    </row>
    <row r="218" spans="2:9" x14ac:dyDescent="0.25">
      <c r="B218" s="2">
        <f t="shared" si="26"/>
        <v>199</v>
      </c>
      <c r="C218" s="14"/>
      <c r="D218" s="14"/>
      <c r="E218" s="14"/>
      <c r="F218" s="14"/>
      <c r="G218" s="14"/>
      <c r="H218" s="14"/>
      <c r="I218" s="14"/>
    </row>
    <row r="219" spans="2:9" x14ac:dyDescent="0.25">
      <c r="B219" s="2">
        <f t="shared" si="26"/>
        <v>200</v>
      </c>
      <c r="C219" s="14"/>
      <c r="D219" s="14"/>
      <c r="E219" s="14"/>
      <c r="F219" s="14"/>
      <c r="G219" s="14"/>
      <c r="H219" s="14"/>
      <c r="I219" s="14"/>
    </row>
    <row r="220" spans="2:9" x14ac:dyDescent="0.25">
      <c r="B220" s="2">
        <f t="shared" si="26"/>
        <v>201</v>
      </c>
      <c r="C220" s="14"/>
      <c r="D220" s="14"/>
      <c r="E220" s="14"/>
      <c r="F220" s="14"/>
      <c r="G220" s="14"/>
      <c r="H220" s="14"/>
      <c r="I220" s="14"/>
    </row>
    <row r="221" spans="2:9" x14ac:dyDescent="0.25">
      <c r="B221" s="2">
        <f t="shared" si="26"/>
        <v>202</v>
      </c>
      <c r="C221" s="14"/>
      <c r="D221" s="14"/>
      <c r="E221" s="14"/>
      <c r="F221" s="14"/>
      <c r="G221" s="14"/>
      <c r="H221" s="14"/>
      <c r="I221" s="14"/>
    </row>
    <row r="222" spans="2:9" x14ac:dyDescent="0.25">
      <c r="B222" s="2">
        <f t="shared" si="26"/>
        <v>203</v>
      </c>
      <c r="C222" s="14"/>
      <c r="D222" s="14"/>
      <c r="E222" s="14"/>
      <c r="F222" s="14"/>
      <c r="G222" s="14"/>
      <c r="H222" s="14"/>
      <c r="I222" s="14"/>
    </row>
    <row r="223" spans="2:9" x14ac:dyDescent="0.25">
      <c r="B223" s="2">
        <f t="shared" si="26"/>
        <v>204</v>
      </c>
      <c r="C223" s="14"/>
      <c r="D223" s="14"/>
      <c r="E223" s="14"/>
      <c r="F223" s="14"/>
      <c r="G223" s="14"/>
      <c r="H223" s="14"/>
      <c r="I223" s="14"/>
    </row>
    <row r="224" spans="2:9" x14ac:dyDescent="0.25">
      <c r="B224" s="2">
        <f t="shared" si="26"/>
        <v>205</v>
      </c>
      <c r="C224" s="14"/>
      <c r="D224" s="14"/>
      <c r="E224" s="14"/>
      <c r="F224" s="14"/>
      <c r="G224" s="14"/>
      <c r="H224" s="14"/>
      <c r="I224" s="14"/>
    </row>
    <row r="225" spans="2:9" x14ac:dyDescent="0.25">
      <c r="B225" s="2">
        <f t="shared" si="26"/>
        <v>206</v>
      </c>
      <c r="C225" s="14"/>
      <c r="D225" s="14"/>
      <c r="E225" s="14"/>
      <c r="F225" s="14"/>
      <c r="G225" s="14"/>
      <c r="H225" s="14"/>
      <c r="I225" s="14"/>
    </row>
    <row r="226" spans="2:9" x14ac:dyDescent="0.25">
      <c r="B226" s="2">
        <f t="shared" si="26"/>
        <v>207</v>
      </c>
      <c r="C226" s="14"/>
      <c r="D226" s="14"/>
      <c r="E226" s="14"/>
      <c r="F226" s="14"/>
      <c r="G226" s="14"/>
      <c r="H226" s="14"/>
      <c r="I226" s="14"/>
    </row>
    <row r="227" spans="2:9" x14ac:dyDescent="0.25">
      <c r="B227" s="2">
        <f t="shared" si="26"/>
        <v>208</v>
      </c>
      <c r="C227" s="14"/>
      <c r="D227" s="14"/>
      <c r="E227" s="14"/>
      <c r="F227" s="14"/>
      <c r="G227" s="14"/>
      <c r="H227" s="14"/>
      <c r="I227" s="14"/>
    </row>
    <row r="228" spans="2:9" x14ac:dyDescent="0.25">
      <c r="B228" s="2">
        <f t="shared" si="26"/>
        <v>209</v>
      </c>
      <c r="C228" s="14"/>
      <c r="D228" s="14"/>
      <c r="E228" s="14"/>
      <c r="F228" s="14"/>
      <c r="G228" s="14"/>
      <c r="H228" s="14"/>
      <c r="I228" s="14"/>
    </row>
    <row r="229" spans="2:9" x14ac:dyDescent="0.25">
      <c r="B229" s="2">
        <f t="shared" si="26"/>
        <v>210</v>
      </c>
      <c r="C229" s="14"/>
      <c r="D229" s="14"/>
      <c r="E229" s="14"/>
      <c r="F229" s="14"/>
      <c r="G229" s="14"/>
      <c r="H229" s="14"/>
      <c r="I229" s="14"/>
    </row>
    <row r="230" spans="2:9" x14ac:dyDescent="0.25">
      <c r="B230" s="2">
        <f t="shared" si="26"/>
        <v>211</v>
      </c>
      <c r="C230" s="14"/>
      <c r="D230" s="14"/>
      <c r="E230" s="14"/>
      <c r="F230" s="14"/>
      <c r="G230" s="14"/>
      <c r="H230" s="14"/>
      <c r="I230" s="14"/>
    </row>
    <row r="231" spans="2:9" x14ac:dyDescent="0.25">
      <c r="B231" s="2">
        <f t="shared" si="26"/>
        <v>212</v>
      </c>
      <c r="C231" s="14"/>
      <c r="D231" s="14"/>
      <c r="E231" s="14"/>
      <c r="F231" s="14"/>
      <c r="G231" s="14"/>
      <c r="H231" s="14"/>
      <c r="I231" s="14"/>
    </row>
    <row r="232" spans="2:9" x14ac:dyDescent="0.25">
      <c r="B232" s="2">
        <f t="shared" si="26"/>
        <v>213</v>
      </c>
      <c r="C232" s="14"/>
      <c r="D232" s="14"/>
      <c r="E232" s="14"/>
      <c r="F232" s="14"/>
      <c r="G232" s="14"/>
      <c r="H232" s="14"/>
      <c r="I232" s="14"/>
    </row>
    <row r="233" spans="2:9" x14ac:dyDescent="0.25">
      <c r="B233" s="2">
        <f t="shared" si="26"/>
        <v>214</v>
      </c>
      <c r="C233" s="14"/>
      <c r="D233" s="14"/>
      <c r="E233" s="14"/>
      <c r="F233" s="14"/>
      <c r="G233" s="14"/>
      <c r="H233" s="14"/>
      <c r="I233" s="14"/>
    </row>
    <row r="234" spans="2:9" x14ac:dyDescent="0.25">
      <c r="B234" s="2">
        <f t="shared" si="26"/>
        <v>215</v>
      </c>
      <c r="C234" s="14"/>
      <c r="D234" s="14"/>
      <c r="E234" s="14"/>
      <c r="F234" s="14"/>
      <c r="G234" s="14"/>
      <c r="H234" s="14"/>
      <c r="I234" s="14"/>
    </row>
    <row r="235" spans="2:9" x14ac:dyDescent="0.25">
      <c r="B235" s="2">
        <f t="shared" si="26"/>
        <v>216</v>
      </c>
      <c r="C235" s="14"/>
      <c r="D235" s="14"/>
      <c r="E235" s="14"/>
      <c r="F235" s="14"/>
      <c r="G235" s="14"/>
      <c r="H235" s="14"/>
      <c r="I235" s="14"/>
    </row>
    <row r="236" spans="2:9" x14ac:dyDescent="0.25">
      <c r="B236" s="2">
        <f t="shared" si="26"/>
        <v>217</v>
      </c>
      <c r="C236" s="14"/>
      <c r="D236" s="14"/>
      <c r="E236" s="14"/>
      <c r="F236" s="14"/>
      <c r="G236" s="14"/>
      <c r="H236" s="14"/>
      <c r="I236" s="14"/>
    </row>
    <row r="237" spans="2:9" x14ac:dyDescent="0.25">
      <c r="B237" s="2">
        <f t="shared" si="26"/>
        <v>218</v>
      </c>
      <c r="C237" s="14"/>
      <c r="D237" s="14"/>
      <c r="E237" s="14"/>
      <c r="F237" s="14"/>
      <c r="G237" s="14"/>
      <c r="H237" s="14"/>
      <c r="I237" s="14"/>
    </row>
    <row r="238" spans="2:9" x14ac:dyDescent="0.25">
      <c r="B238" s="2">
        <f t="shared" si="26"/>
        <v>219</v>
      </c>
      <c r="C238" s="14"/>
      <c r="D238" s="14"/>
      <c r="E238" s="14"/>
      <c r="F238" s="14"/>
      <c r="G238" s="14"/>
      <c r="H238" s="14"/>
      <c r="I238" s="14"/>
    </row>
    <row r="239" spans="2:9" x14ac:dyDescent="0.25">
      <c r="B239" s="2">
        <f t="shared" si="26"/>
        <v>220</v>
      </c>
      <c r="C239" s="14"/>
      <c r="D239" s="14"/>
      <c r="E239" s="14"/>
      <c r="F239" s="14"/>
      <c r="G239" s="14"/>
      <c r="H239" s="14"/>
      <c r="I239" s="14"/>
    </row>
    <row r="240" spans="2:9" x14ac:dyDescent="0.25">
      <c r="B240" s="2">
        <f t="shared" si="26"/>
        <v>221</v>
      </c>
      <c r="C240" s="14"/>
      <c r="D240" s="14"/>
      <c r="E240" s="14"/>
      <c r="F240" s="14"/>
      <c r="G240" s="14"/>
      <c r="H240" s="14"/>
      <c r="I240" s="14"/>
    </row>
    <row r="241" spans="2:9" x14ac:dyDescent="0.25">
      <c r="B241" s="2">
        <f t="shared" si="26"/>
        <v>222</v>
      </c>
      <c r="C241" s="14"/>
      <c r="D241" s="14"/>
      <c r="E241" s="14"/>
      <c r="F241" s="14"/>
      <c r="G241" s="14"/>
      <c r="H241" s="14"/>
      <c r="I241" s="14"/>
    </row>
    <row r="242" spans="2:9" x14ac:dyDescent="0.25">
      <c r="B242" s="2">
        <f t="shared" si="26"/>
        <v>223</v>
      </c>
      <c r="C242" s="14"/>
      <c r="D242" s="14"/>
      <c r="E242" s="14"/>
      <c r="F242" s="14"/>
      <c r="G242" s="14"/>
      <c r="H242" s="14"/>
      <c r="I242" s="14"/>
    </row>
    <row r="243" spans="2:9" x14ac:dyDescent="0.25">
      <c r="B243" s="2">
        <f t="shared" si="26"/>
        <v>224</v>
      </c>
      <c r="C243" s="14"/>
      <c r="D243" s="14"/>
      <c r="E243" s="14"/>
      <c r="F243" s="14"/>
      <c r="G243" s="14"/>
      <c r="H243" s="14"/>
      <c r="I243" s="14"/>
    </row>
    <row r="244" spans="2:9" x14ac:dyDescent="0.25">
      <c r="B244" s="2">
        <f t="shared" si="26"/>
        <v>225</v>
      </c>
      <c r="C244" s="14"/>
      <c r="D244" s="14"/>
      <c r="E244" s="14"/>
      <c r="F244" s="14"/>
      <c r="G244" s="14"/>
      <c r="H244" s="14"/>
      <c r="I244" s="14"/>
    </row>
    <row r="245" spans="2:9" x14ac:dyDescent="0.25">
      <c r="B245" s="2">
        <f t="shared" si="26"/>
        <v>226</v>
      </c>
      <c r="C245" s="14"/>
      <c r="D245" s="14"/>
      <c r="E245" s="14"/>
      <c r="F245" s="14"/>
      <c r="G245" s="14"/>
      <c r="H245" s="14"/>
      <c r="I245" s="14"/>
    </row>
    <row r="246" spans="2:9" x14ac:dyDescent="0.25">
      <c r="B246" s="2">
        <f t="shared" si="26"/>
        <v>227</v>
      </c>
      <c r="C246" s="14"/>
      <c r="D246" s="14"/>
      <c r="E246" s="14"/>
      <c r="F246" s="14"/>
      <c r="G246" s="14"/>
      <c r="H246" s="14"/>
      <c r="I246" s="14"/>
    </row>
    <row r="247" spans="2:9" x14ac:dyDescent="0.25">
      <c r="B247" s="2">
        <f t="shared" si="26"/>
        <v>228</v>
      </c>
      <c r="C247" s="14"/>
      <c r="D247" s="14"/>
      <c r="E247" s="14"/>
      <c r="F247" s="14"/>
      <c r="G247" s="14"/>
      <c r="H247" s="14"/>
      <c r="I247" s="14"/>
    </row>
    <row r="248" spans="2:9" x14ac:dyDescent="0.25">
      <c r="B248" s="2">
        <f t="shared" si="26"/>
        <v>229</v>
      </c>
      <c r="C248" s="14"/>
      <c r="D248" s="14"/>
      <c r="E248" s="14"/>
      <c r="F248" s="14"/>
      <c r="G248" s="14"/>
      <c r="H248" s="14"/>
      <c r="I248" s="14"/>
    </row>
    <row r="249" spans="2:9" x14ac:dyDescent="0.25">
      <c r="B249" s="2">
        <f t="shared" si="26"/>
        <v>230</v>
      </c>
      <c r="C249" s="14"/>
      <c r="D249" s="14"/>
      <c r="E249" s="14"/>
      <c r="F249" s="14"/>
      <c r="G249" s="14"/>
      <c r="H249" s="14"/>
      <c r="I249" s="14"/>
    </row>
    <row r="250" spans="2:9" x14ac:dyDescent="0.25">
      <c r="B250" s="2">
        <f t="shared" si="26"/>
        <v>231</v>
      </c>
      <c r="C250" s="14"/>
      <c r="D250" s="14"/>
      <c r="E250" s="14"/>
      <c r="F250" s="14"/>
      <c r="G250" s="14"/>
      <c r="H250" s="14"/>
      <c r="I250" s="14"/>
    </row>
    <row r="251" spans="2:9" x14ac:dyDescent="0.25">
      <c r="B251" s="2">
        <f t="shared" si="26"/>
        <v>232</v>
      </c>
      <c r="C251" s="14"/>
      <c r="D251" s="14"/>
      <c r="E251" s="14"/>
      <c r="F251" s="14"/>
      <c r="G251" s="14"/>
      <c r="H251" s="14"/>
      <c r="I251" s="14"/>
    </row>
    <row r="252" spans="2:9" x14ac:dyDescent="0.25">
      <c r="B252" s="2">
        <f t="shared" si="26"/>
        <v>233</v>
      </c>
      <c r="C252" s="14"/>
      <c r="D252" s="14"/>
      <c r="E252" s="14"/>
      <c r="F252" s="14"/>
      <c r="G252" s="14"/>
      <c r="H252" s="14"/>
      <c r="I252" s="14"/>
    </row>
    <row r="253" spans="2:9" x14ac:dyDescent="0.25">
      <c r="B253" s="2">
        <f t="shared" si="26"/>
        <v>234</v>
      </c>
      <c r="C253" s="14"/>
      <c r="D253" s="14"/>
      <c r="E253" s="14"/>
      <c r="F253" s="14"/>
      <c r="G253" s="14"/>
      <c r="H253" s="14"/>
      <c r="I253" s="14"/>
    </row>
    <row r="254" spans="2:9" x14ac:dyDescent="0.25">
      <c r="B254" s="2">
        <f t="shared" si="26"/>
        <v>235</v>
      </c>
      <c r="C254" s="14"/>
      <c r="D254" s="14"/>
      <c r="E254" s="14"/>
      <c r="F254" s="14"/>
      <c r="G254" s="14"/>
      <c r="H254" s="14"/>
      <c r="I254" s="14"/>
    </row>
    <row r="255" spans="2:9" x14ac:dyDescent="0.25">
      <c r="B255" s="2">
        <f t="shared" si="26"/>
        <v>236</v>
      </c>
      <c r="C255" s="14"/>
      <c r="D255" s="14"/>
      <c r="E255" s="14"/>
      <c r="F255" s="14"/>
      <c r="G255" s="14"/>
      <c r="H255" s="14"/>
      <c r="I255" s="14"/>
    </row>
    <row r="256" spans="2:9" x14ac:dyDescent="0.25">
      <c r="B256" s="2">
        <f t="shared" si="26"/>
        <v>237</v>
      </c>
      <c r="C256" s="14"/>
      <c r="D256" s="14"/>
      <c r="E256" s="14"/>
      <c r="F256" s="14"/>
      <c r="G256" s="14"/>
      <c r="H256" s="14"/>
      <c r="I256" s="14"/>
    </row>
    <row r="257" spans="2:9" x14ac:dyDescent="0.25">
      <c r="B257" s="2">
        <f t="shared" si="26"/>
        <v>238</v>
      </c>
      <c r="C257" s="14"/>
      <c r="D257" s="14"/>
      <c r="E257" s="14"/>
      <c r="F257" s="14"/>
      <c r="G257" s="14"/>
      <c r="H257" s="14"/>
      <c r="I257" s="14"/>
    </row>
    <row r="258" spans="2:9" x14ac:dyDescent="0.25">
      <c r="B258" s="2">
        <f t="shared" si="26"/>
        <v>239</v>
      </c>
      <c r="C258" s="14"/>
      <c r="D258" s="14"/>
      <c r="E258" s="14"/>
      <c r="F258" s="14"/>
      <c r="G258" s="14"/>
      <c r="H258" s="14"/>
      <c r="I258" s="14"/>
    </row>
    <row r="259" spans="2:9" x14ac:dyDescent="0.25">
      <c r="B259" s="2">
        <f t="shared" si="26"/>
        <v>240</v>
      </c>
      <c r="C259" s="14"/>
      <c r="D259" s="14"/>
      <c r="E259" s="14"/>
      <c r="F259" s="14"/>
      <c r="G259" s="14"/>
      <c r="H259" s="14"/>
      <c r="I259" s="14"/>
    </row>
    <row r="260" spans="2:9" x14ac:dyDescent="0.25">
      <c r="B260" s="2">
        <f t="shared" si="26"/>
        <v>241</v>
      </c>
      <c r="C260" s="14"/>
      <c r="D260" s="14"/>
      <c r="E260" s="14"/>
      <c r="F260" s="14"/>
      <c r="G260" s="14"/>
      <c r="H260" s="14"/>
      <c r="I260" s="14"/>
    </row>
    <row r="261" spans="2:9" x14ac:dyDescent="0.25">
      <c r="B261" s="2">
        <f t="shared" si="26"/>
        <v>242</v>
      </c>
      <c r="C261" s="14"/>
      <c r="D261" s="14"/>
      <c r="E261" s="14"/>
      <c r="F261" s="14"/>
      <c r="G261" s="14"/>
      <c r="H261" s="14"/>
      <c r="I261" s="14"/>
    </row>
    <row r="262" spans="2:9" x14ac:dyDescent="0.25">
      <c r="B262" s="2">
        <f t="shared" si="26"/>
        <v>243</v>
      </c>
      <c r="C262" s="14"/>
      <c r="D262" s="14"/>
      <c r="E262" s="14"/>
      <c r="F262" s="14"/>
      <c r="G262" s="14"/>
      <c r="H262" s="14"/>
      <c r="I262" s="14"/>
    </row>
    <row r="263" spans="2:9" x14ac:dyDescent="0.25">
      <c r="B263" s="2">
        <f t="shared" si="26"/>
        <v>244</v>
      </c>
      <c r="C263" s="14"/>
      <c r="D263" s="14"/>
      <c r="E263" s="14"/>
      <c r="F263" s="14"/>
      <c r="G263" s="14"/>
      <c r="H263" s="14"/>
      <c r="I263" s="14"/>
    </row>
    <row r="264" spans="2:9" x14ac:dyDescent="0.25">
      <c r="B264" s="2">
        <f t="shared" si="26"/>
        <v>245</v>
      </c>
      <c r="C264" s="14"/>
      <c r="D264" s="14"/>
      <c r="E264" s="14"/>
      <c r="F264" s="14"/>
      <c r="G264" s="14"/>
      <c r="H264" s="14"/>
      <c r="I264" s="14"/>
    </row>
    <row r="265" spans="2:9" x14ac:dyDescent="0.25">
      <c r="B265" s="2">
        <f t="shared" si="26"/>
        <v>246</v>
      </c>
      <c r="C265" s="14"/>
      <c r="D265" s="14"/>
      <c r="E265" s="14"/>
      <c r="F265" s="14"/>
      <c r="G265" s="14"/>
      <c r="H265" s="14"/>
      <c r="I265" s="14"/>
    </row>
    <row r="266" spans="2:9" x14ac:dyDescent="0.25">
      <c r="B266" s="2">
        <f t="shared" si="26"/>
        <v>247</v>
      </c>
      <c r="C266" s="14"/>
      <c r="D266" s="14"/>
      <c r="E266" s="14"/>
      <c r="F266" s="14"/>
      <c r="G266" s="14"/>
      <c r="H266" s="14"/>
      <c r="I266" s="14"/>
    </row>
    <row r="267" spans="2:9" x14ac:dyDescent="0.25">
      <c r="B267" s="2">
        <f t="shared" si="26"/>
        <v>248</v>
      </c>
      <c r="C267" s="14"/>
      <c r="D267" s="14"/>
      <c r="E267" s="14"/>
      <c r="F267" s="14"/>
      <c r="G267" s="14"/>
      <c r="H267" s="14"/>
      <c r="I267" s="14"/>
    </row>
    <row r="268" spans="2:9" x14ac:dyDescent="0.25">
      <c r="B268" s="2">
        <f t="shared" si="26"/>
        <v>249</v>
      </c>
      <c r="C268" s="14"/>
      <c r="D268" s="14"/>
      <c r="E268" s="14"/>
      <c r="F268" s="14"/>
      <c r="G268" s="14"/>
      <c r="H268" s="14"/>
      <c r="I268" s="14"/>
    </row>
    <row r="269" spans="2:9" x14ac:dyDescent="0.25">
      <c r="B269" s="2">
        <f t="shared" si="26"/>
        <v>250</v>
      </c>
      <c r="C269" s="14"/>
      <c r="D269" s="14"/>
      <c r="E269" s="14"/>
      <c r="F269" s="14"/>
      <c r="G269" s="14"/>
      <c r="H269" s="14"/>
      <c r="I269" s="14"/>
    </row>
    <row r="270" spans="2:9" x14ac:dyDescent="0.25">
      <c r="B270" s="2">
        <f t="shared" si="26"/>
        <v>251</v>
      </c>
      <c r="C270" s="14"/>
      <c r="D270" s="14"/>
      <c r="E270" s="14"/>
      <c r="F270" s="14"/>
      <c r="G270" s="14"/>
      <c r="H270" s="14"/>
      <c r="I270" s="14"/>
    </row>
    <row r="271" spans="2:9" x14ac:dyDescent="0.25">
      <c r="B271" s="2">
        <f t="shared" si="26"/>
        <v>252</v>
      </c>
      <c r="C271" s="14"/>
      <c r="D271" s="14"/>
      <c r="E271" s="14"/>
      <c r="F271" s="14"/>
      <c r="G271" s="14"/>
      <c r="H271" s="14"/>
      <c r="I271" s="14"/>
    </row>
    <row r="272" spans="2:9" x14ac:dyDescent="0.25">
      <c r="B272" s="2">
        <f t="shared" si="26"/>
        <v>253</v>
      </c>
      <c r="C272" s="14"/>
      <c r="D272" s="14"/>
      <c r="E272" s="14"/>
      <c r="F272" s="14"/>
      <c r="G272" s="14"/>
      <c r="H272" s="14"/>
      <c r="I272" s="14"/>
    </row>
    <row r="273" spans="2:9" x14ac:dyDescent="0.25">
      <c r="B273" s="2">
        <f t="shared" si="26"/>
        <v>254</v>
      </c>
      <c r="C273" s="14"/>
      <c r="D273" s="14"/>
      <c r="E273" s="14"/>
      <c r="F273" s="14"/>
      <c r="G273" s="14"/>
      <c r="H273" s="14"/>
      <c r="I273" s="14"/>
    </row>
    <row r="274" spans="2:9" x14ac:dyDescent="0.25">
      <c r="B274" s="2">
        <f t="shared" si="26"/>
        <v>255</v>
      </c>
      <c r="C274" s="14"/>
      <c r="D274" s="14"/>
      <c r="E274" s="14"/>
      <c r="F274" s="14"/>
      <c r="G274" s="14"/>
      <c r="H274" s="14"/>
      <c r="I274" s="14"/>
    </row>
    <row r="275" spans="2:9" x14ac:dyDescent="0.25">
      <c r="B275" s="2">
        <f t="shared" si="26"/>
        <v>256</v>
      </c>
      <c r="C275" s="14"/>
      <c r="D275" s="14"/>
      <c r="E275" s="14"/>
      <c r="F275" s="14"/>
      <c r="G275" s="14"/>
      <c r="H275" s="14"/>
      <c r="I275" s="14"/>
    </row>
    <row r="276" spans="2:9" x14ac:dyDescent="0.25">
      <c r="B276" s="2">
        <f t="shared" si="26"/>
        <v>257</v>
      </c>
      <c r="C276" s="14"/>
      <c r="D276" s="14"/>
      <c r="E276" s="14"/>
      <c r="F276" s="14"/>
      <c r="G276" s="14"/>
      <c r="H276" s="14"/>
      <c r="I276" s="14"/>
    </row>
    <row r="277" spans="2:9" x14ac:dyDescent="0.25">
      <c r="B277" s="2">
        <f t="shared" ref="B277:B340" si="27">B276+1</f>
        <v>258</v>
      </c>
      <c r="C277" s="14"/>
      <c r="D277" s="14"/>
      <c r="E277" s="14"/>
      <c r="F277" s="14"/>
      <c r="G277" s="14"/>
      <c r="H277" s="14"/>
      <c r="I277" s="14"/>
    </row>
    <row r="278" spans="2:9" x14ac:dyDescent="0.25">
      <c r="B278" s="2">
        <f t="shared" si="27"/>
        <v>259</v>
      </c>
      <c r="C278" s="14"/>
      <c r="D278" s="14"/>
      <c r="E278" s="14"/>
      <c r="F278" s="14"/>
      <c r="G278" s="14"/>
      <c r="H278" s="14"/>
      <c r="I278" s="14"/>
    </row>
    <row r="279" spans="2:9" x14ac:dyDescent="0.25">
      <c r="B279" s="2">
        <f t="shared" si="27"/>
        <v>260</v>
      </c>
      <c r="C279" s="14"/>
      <c r="D279" s="14"/>
      <c r="E279" s="14"/>
      <c r="F279" s="14"/>
      <c r="G279" s="14"/>
      <c r="H279" s="14"/>
      <c r="I279" s="14"/>
    </row>
    <row r="280" spans="2:9" x14ac:dyDescent="0.25">
      <c r="B280" s="2">
        <f t="shared" si="27"/>
        <v>261</v>
      </c>
      <c r="C280" s="14"/>
      <c r="D280" s="14"/>
      <c r="E280" s="14"/>
      <c r="F280" s="14"/>
      <c r="G280" s="14"/>
      <c r="H280" s="14"/>
      <c r="I280" s="14"/>
    </row>
    <row r="281" spans="2:9" x14ac:dyDescent="0.25">
      <c r="B281" s="2">
        <f t="shared" si="27"/>
        <v>262</v>
      </c>
      <c r="C281" s="14"/>
      <c r="D281" s="14"/>
      <c r="E281" s="14"/>
      <c r="F281" s="14"/>
      <c r="G281" s="14"/>
      <c r="H281" s="14"/>
      <c r="I281" s="14"/>
    </row>
    <row r="282" spans="2:9" x14ac:dyDescent="0.25">
      <c r="B282" s="2">
        <f t="shared" si="27"/>
        <v>263</v>
      </c>
      <c r="C282" s="14"/>
      <c r="D282" s="14"/>
      <c r="E282" s="14"/>
      <c r="F282" s="14"/>
      <c r="G282" s="14"/>
      <c r="H282" s="14"/>
      <c r="I282" s="14"/>
    </row>
    <row r="283" spans="2:9" x14ac:dyDescent="0.25">
      <c r="B283" s="2">
        <f t="shared" si="27"/>
        <v>264</v>
      </c>
      <c r="C283" s="14"/>
      <c r="D283" s="14"/>
      <c r="E283" s="14"/>
      <c r="F283" s="14"/>
      <c r="G283" s="14"/>
      <c r="H283" s="14"/>
      <c r="I283" s="14"/>
    </row>
    <row r="284" spans="2:9" x14ac:dyDescent="0.25">
      <c r="B284" s="2">
        <f t="shared" si="27"/>
        <v>265</v>
      </c>
      <c r="C284" s="14"/>
      <c r="D284" s="14"/>
      <c r="E284" s="14"/>
      <c r="F284" s="14"/>
      <c r="G284" s="14"/>
      <c r="H284" s="14"/>
      <c r="I284" s="14"/>
    </row>
    <row r="285" spans="2:9" x14ac:dyDescent="0.25">
      <c r="B285" s="2">
        <f t="shared" si="27"/>
        <v>266</v>
      </c>
      <c r="C285" s="14"/>
      <c r="D285" s="14"/>
      <c r="E285" s="14"/>
      <c r="F285" s="14"/>
      <c r="G285" s="14"/>
      <c r="H285" s="14"/>
      <c r="I285" s="14"/>
    </row>
    <row r="286" spans="2:9" x14ac:dyDescent="0.25">
      <c r="B286" s="2">
        <f t="shared" si="27"/>
        <v>267</v>
      </c>
      <c r="C286" s="14"/>
      <c r="D286" s="14"/>
      <c r="E286" s="14"/>
      <c r="F286" s="14"/>
      <c r="G286" s="14"/>
      <c r="H286" s="14"/>
      <c r="I286" s="14"/>
    </row>
    <row r="287" spans="2:9" x14ac:dyDescent="0.25">
      <c r="B287" s="2">
        <f t="shared" si="27"/>
        <v>268</v>
      </c>
      <c r="C287" s="14"/>
      <c r="D287" s="14"/>
      <c r="E287" s="14"/>
      <c r="F287" s="14"/>
      <c r="G287" s="14"/>
      <c r="H287" s="14"/>
      <c r="I287" s="14"/>
    </row>
    <row r="288" spans="2:9" x14ac:dyDescent="0.25">
      <c r="B288" s="2">
        <f t="shared" si="27"/>
        <v>269</v>
      </c>
      <c r="C288" s="14"/>
      <c r="D288" s="14"/>
      <c r="E288" s="14"/>
      <c r="F288" s="14"/>
      <c r="G288" s="14"/>
      <c r="H288" s="14"/>
      <c r="I288" s="14"/>
    </row>
    <row r="289" spans="2:9" x14ac:dyDescent="0.25">
      <c r="B289" s="2">
        <f t="shared" si="27"/>
        <v>270</v>
      </c>
      <c r="C289" s="14"/>
      <c r="D289" s="14"/>
      <c r="E289" s="14"/>
      <c r="F289" s="14"/>
      <c r="G289" s="14"/>
      <c r="H289" s="14"/>
      <c r="I289" s="14"/>
    </row>
    <row r="290" spans="2:9" x14ac:dyDescent="0.25">
      <c r="B290" s="2">
        <f t="shared" si="27"/>
        <v>271</v>
      </c>
      <c r="C290" s="14"/>
      <c r="D290" s="14"/>
      <c r="E290" s="14"/>
      <c r="F290" s="14"/>
      <c r="G290" s="14"/>
      <c r="H290" s="14"/>
      <c r="I290" s="14"/>
    </row>
    <row r="291" spans="2:9" x14ac:dyDescent="0.25">
      <c r="B291" s="2">
        <f t="shared" si="27"/>
        <v>272</v>
      </c>
      <c r="C291" s="14"/>
      <c r="D291" s="14"/>
      <c r="E291" s="14"/>
      <c r="F291" s="14"/>
      <c r="G291" s="14"/>
      <c r="H291" s="14"/>
      <c r="I291" s="14"/>
    </row>
    <row r="292" spans="2:9" x14ac:dyDescent="0.25">
      <c r="B292" s="2">
        <f t="shared" si="27"/>
        <v>273</v>
      </c>
      <c r="C292" s="14"/>
      <c r="D292" s="14"/>
      <c r="E292" s="14"/>
      <c r="F292" s="14"/>
      <c r="G292" s="14"/>
      <c r="H292" s="14"/>
      <c r="I292" s="14"/>
    </row>
    <row r="293" spans="2:9" x14ac:dyDescent="0.25">
      <c r="B293" s="2">
        <f t="shared" si="27"/>
        <v>274</v>
      </c>
      <c r="C293" s="14"/>
      <c r="D293" s="14"/>
      <c r="E293" s="14"/>
      <c r="F293" s="14"/>
      <c r="G293" s="14"/>
      <c r="H293" s="14"/>
      <c r="I293" s="14"/>
    </row>
    <row r="294" spans="2:9" x14ac:dyDescent="0.25">
      <c r="B294" s="2">
        <f t="shared" si="27"/>
        <v>275</v>
      </c>
      <c r="C294" s="14"/>
      <c r="D294" s="14"/>
      <c r="E294" s="14"/>
      <c r="F294" s="14"/>
      <c r="G294" s="14"/>
      <c r="H294" s="14"/>
      <c r="I294" s="14"/>
    </row>
    <row r="295" spans="2:9" x14ac:dyDescent="0.25">
      <c r="B295" s="2">
        <f t="shared" si="27"/>
        <v>276</v>
      </c>
      <c r="C295" s="14"/>
      <c r="D295" s="14"/>
      <c r="E295" s="14"/>
      <c r="F295" s="14"/>
      <c r="G295" s="14"/>
      <c r="H295" s="14"/>
      <c r="I295" s="14"/>
    </row>
    <row r="296" spans="2:9" x14ac:dyDescent="0.25">
      <c r="B296" s="2">
        <f t="shared" si="27"/>
        <v>277</v>
      </c>
      <c r="C296" s="14"/>
      <c r="D296" s="14"/>
      <c r="E296" s="14"/>
      <c r="F296" s="14"/>
      <c r="G296" s="14"/>
      <c r="H296" s="14"/>
      <c r="I296" s="14"/>
    </row>
    <row r="297" spans="2:9" x14ac:dyDescent="0.25">
      <c r="B297" s="2">
        <f t="shared" si="27"/>
        <v>278</v>
      </c>
      <c r="C297" s="14"/>
      <c r="D297" s="14"/>
      <c r="E297" s="14"/>
      <c r="F297" s="14"/>
      <c r="G297" s="14"/>
      <c r="H297" s="14"/>
      <c r="I297" s="14"/>
    </row>
    <row r="298" spans="2:9" x14ac:dyDescent="0.25">
      <c r="B298" s="2">
        <f t="shared" si="27"/>
        <v>279</v>
      </c>
      <c r="C298" s="14"/>
      <c r="D298" s="14"/>
      <c r="E298" s="14"/>
      <c r="F298" s="14"/>
      <c r="G298" s="14"/>
      <c r="H298" s="14"/>
      <c r="I298" s="14"/>
    </row>
    <row r="299" spans="2:9" x14ac:dyDescent="0.25">
      <c r="B299" s="2">
        <f t="shared" si="27"/>
        <v>280</v>
      </c>
      <c r="C299" s="14"/>
      <c r="D299" s="14"/>
      <c r="E299" s="14"/>
      <c r="F299" s="14"/>
      <c r="G299" s="14"/>
      <c r="H299" s="14"/>
      <c r="I299" s="14"/>
    </row>
    <row r="300" spans="2:9" x14ac:dyDescent="0.25">
      <c r="B300" s="2">
        <f t="shared" si="27"/>
        <v>281</v>
      </c>
      <c r="C300" s="14"/>
      <c r="D300" s="14"/>
      <c r="E300" s="14"/>
      <c r="F300" s="14"/>
      <c r="G300" s="14"/>
      <c r="H300" s="14"/>
      <c r="I300" s="14"/>
    </row>
    <row r="301" spans="2:9" x14ac:dyDescent="0.25">
      <c r="B301" s="2">
        <f t="shared" si="27"/>
        <v>282</v>
      </c>
      <c r="C301" s="14"/>
      <c r="D301" s="14"/>
      <c r="E301" s="14"/>
      <c r="F301" s="14"/>
      <c r="G301" s="14"/>
      <c r="H301" s="14"/>
      <c r="I301" s="14"/>
    </row>
    <row r="302" spans="2:9" x14ac:dyDescent="0.25">
      <c r="B302" s="2">
        <f t="shared" si="27"/>
        <v>283</v>
      </c>
      <c r="C302" s="14"/>
      <c r="D302" s="14"/>
      <c r="E302" s="14"/>
      <c r="F302" s="14"/>
      <c r="G302" s="14"/>
      <c r="H302" s="14"/>
      <c r="I302" s="14"/>
    </row>
    <row r="303" spans="2:9" x14ac:dyDescent="0.25">
      <c r="B303" s="2">
        <f t="shared" si="27"/>
        <v>284</v>
      </c>
      <c r="C303" s="14"/>
      <c r="D303" s="14"/>
      <c r="E303" s="14"/>
      <c r="F303" s="14"/>
      <c r="G303" s="14"/>
      <c r="H303" s="14"/>
      <c r="I303" s="14"/>
    </row>
    <row r="304" spans="2:9" x14ac:dyDescent="0.25">
      <c r="B304" s="2">
        <f t="shared" si="27"/>
        <v>285</v>
      </c>
      <c r="C304" s="14"/>
      <c r="D304" s="14"/>
      <c r="E304" s="14"/>
      <c r="F304" s="14"/>
      <c r="G304" s="14"/>
      <c r="H304" s="14"/>
      <c r="I304" s="14"/>
    </row>
    <row r="305" spans="2:9" x14ac:dyDescent="0.25">
      <c r="B305" s="2">
        <f t="shared" si="27"/>
        <v>286</v>
      </c>
      <c r="C305" s="14"/>
      <c r="D305" s="14"/>
      <c r="E305" s="14"/>
      <c r="F305" s="14"/>
      <c r="G305" s="14"/>
      <c r="H305" s="14"/>
      <c r="I305" s="14"/>
    </row>
    <row r="306" spans="2:9" x14ac:dyDescent="0.25">
      <c r="B306" s="2">
        <f t="shared" si="27"/>
        <v>287</v>
      </c>
      <c r="C306" s="14"/>
      <c r="D306" s="14"/>
      <c r="E306" s="14"/>
      <c r="F306" s="14"/>
      <c r="G306" s="14"/>
      <c r="H306" s="14"/>
      <c r="I306" s="14"/>
    </row>
    <row r="307" spans="2:9" x14ac:dyDescent="0.25">
      <c r="B307" s="2">
        <f t="shared" si="27"/>
        <v>288</v>
      </c>
      <c r="C307" s="14"/>
      <c r="D307" s="14"/>
      <c r="E307" s="14"/>
      <c r="F307" s="14"/>
      <c r="G307" s="14"/>
      <c r="H307" s="14"/>
      <c r="I307" s="14"/>
    </row>
    <row r="308" spans="2:9" x14ac:dyDescent="0.25">
      <c r="B308" s="2">
        <f t="shared" si="27"/>
        <v>289</v>
      </c>
      <c r="C308" s="14"/>
      <c r="D308" s="14"/>
      <c r="E308" s="14"/>
      <c r="F308" s="14"/>
      <c r="G308" s="14"/>
      <c r="H308" s="14"/>
      <c r="I308" s="14"/>
    </row>
    <row r="309" spans="2:9" x14ac:dyDescent="0.25">
      <c r="B309" s="2">
        <f t="shared" si="27"/>
        <v>290</v>
      </c>
      <c r="C309" s="14"/>
      <c r="D309" s="14"/>
      <c r="E309" s="14"/>
      <c r="F309" s="14"/>
      <c r="G309" s="14"/>
      <c r="H309" s="14"/>
      <c r="I309" s="14"/>
    </row>
    <row r="310" spans="2:9" x14ac:dyDescent="0.25">
      <c r="B310" s="2">
        <f t="shared" si="27"/>
        <v>291</v>
      </c>
      <c r="C310" s="14"/>
      <c r="D310" s="14"/>
      <c r="E310" s="14"/>
      <c r="F310" s="14"/>
      <c r="G310" s="14"/>
      <c r="H310" s="14"/>
      <c r="I310" s="14"/>
    </row>
    <row r="311" spans="2:9" x14ac:dyDescent="0.25">
      <c r="B311" s="2">
        <f t="shared" si="27"/>
        <v>292</v>
      </c>
      <c r="C311" s="14"/>
      <c r="D311" s="14"/>
      <c r="E311" s="14"/>
      <c r="F311" s="14"/>
      <c r="G311" s="14"/>
      <c r="H311" s="14"/>
      <c r="I311" s="14"/>
    </row>
    <row r="312" spans="2:9" x14ac:dyDescent="0.25">
      <c r="B312" s="2">
        <f t="shared" si="27"/>
        <v>293</v>
      </c>
      <c r="C312" s="14"/>
      <c r="D312" s="14"/>
      <c r="E312" s="14"/>
      <c r="F312" s="14"/>
      <c r="G312" s="14"/>
      <c r="H312" s="14"/>
      <c r="I312" s="14"/>
    </row>
    <row r="313" spans="2:9" x14ac:dyDescent="0.25">
      <c r="B313" s="2">
        <f t="shared" si="27"/>
        <v>294</v>
      </c>
      <c r="C313" s="14"/>
      <c r="D313" s="14"/>
      <c r="E313" s="14"/>
      <c r="F313" s="14"/>
      <c r="G313" s="14"/>
      <c r="H313" s="14"/>
      <c r="I313" s="14"/>
    </row>
    <row r="314" spans="2:9" x14ac:dyDescent="0.25">
      <c r="B314" s="2">
        <f t="shared" si="27"/>
        <v>295</v>
      </c>
      <c r="C314" s="14"/>
      <c r="D314" s="14"/>
      <c r="E314" s="14"/>
      <c r="F314" s="14"/>
      <c r="G314" s="14"/>
      <c r="H314" s="14"/>
      <c r="I314" s="14"/>
    </row>
    <row r="315" spans="2:9" x14ac:dyDescent="0.25">
      <c r="B315" s="2">
        <f t="shared" si="27"/>
        <v>296</v>
      </c>
      <c r="C315" s="14"/>
      <c r="D315" s="14"/>
      <c r="E315" s="14"/>
      <c r="F315" s="14"/>
      <c r="G315" s="14"/>
      <c r="H315" s="14"/>
      <c r="I315" s="14"/>
    </row>
    <row r="316" spans="2:9" x14ac:dyDescent="0.25">
      <c r="B316" s="2">
        <f t="shared" si="27"/>
        <v>297</v>
      </c>
      <c r="C316" s="14"/>
      <c r="D316" s="14"/>
      <c r="E316" s="14"/>
      <c r="F316" s="14"/>
      <c r="G316" s="14"/>
      <c r="H316" s="14"/>
      <c r="I316" s="14"/>
    </row>
    <row r="317" spans="2:9" x14ac:dyDescent="0.25">
      <c r="B317" s="2">
        <f t="shared" si="27"/>
        <v>298</v>
      </c>
      <c r="C317" s="14"/>
      <c r="D317" s="14"/>
      <c r="E317" s="14"/>
      <c r="F317" s="14"/>
      <c r="G317" s="14"/>
      <c r="H317" s="14"/>
      <c r="I317" s="14"/>
    </row>
    <row r="318" spans="2:9" x14ac:dyDescent="0.25">
      <c r="B318" s="2">
        <f t="shared" si="27"/>
        <v>299</v>
      </c>
      <c r="C318" s="14"/>
      <c r="D318" s="14"/>
      <c r="E318" s="14"/>
      <c r="F318" s="14"/>
      <c r="G318" s="14"/>
      <c r="H318" s="14"/>
      <c r="I318" s="14"/>
    </row>
    <row r="319" spans="2:9" x14ac:dyDescent="0.25">
      <c r="B319" s="2">
        <f t="shared" si="27"/>
        <v>300</v>
      </c>
      <c r="C319" s="14"/>
      <c r="D319" s="14"/>
      <c r="E319" s="14"/>
      <c r="F319" s="14"/>
      <c r="G319" s="14"/>
      <c r="H319" s="14"/>
      <c r="I319" s="14"/>
    </row>
    <row r="320" spans="2:9" x14ac:dyDescent="0.25">
      <c r="B320" s="2">
        <f t="shared" si="27"/>
        <v>301</v>
      </c>
      <c r="C320" s="14"/>
      <c r="D320" s="14"/>
      <c r="E320" s="14"/>
      <c r="F320" s="14"/>
      <c r="G320" s="14"/>
      <c r="H320" s="14"/>
      <c r="I320" s="14"/>
    </row>
    <row r="321" spans="2:9" x14ac:dyDescent="0.25">
      <c r="B321" s="2">
        <f t="shared" si="27"/>
        <v>302</v>
      </c>
      <c r="C321" s="14"/>
      <c r="D321" s="14"/>
      <c r="E321" s="14"/>
      <c r="F321" s="14"/>
      <c r="G321" s="14"/>
      <c r="H321" s="14"/>
      <c r="I321" s="14"/>
    </row>
    <row r="322" spans="2:9" x14ac:dyDescent="0.25">
      <c r="B322" s="2">
        <f t="shared" si="27"/>
        <v>303</v>
      </c>
      <c r="C322" s="14"/>
      <c r="D322" s="14"/>
      <c r="E322" s="14"/>
      <c r="F322" s="14"/>
      <c r="G322" s="14"/>
      <c r="H322" s="14"/>
      <c r="I322" s="14"/>
    </row>
    <row r="323" spans="2:9" x14ac:dyDescent="0.25">
      <c r="B323" s="2">
        <f t="shared" si="27"/>
        <v>304</v>
      </c>
      <c r="C323" s="14"/>
      <c r="D323" s="14"/>
      <c r="E323" s="14"/>
      <c r="F323" s="14"/>
      <c r="G323" s="14"/>
      <c r="H323" s="14"/>
      <c r="I323" s="14"/>
    </row>
    <row r="324" spans="2:9" x14ac:dyDescent="0.25">
      <c r="B324" s="2">
        <f t="shared" si="27"/>
        <v>305</v>
      </c>
      <c r="C324" s="14"/>
      <c r="D324" s="14"/>
      <c r="E324" s="14"/>
      <c r="F324" s="14"/>
      <c r="G324" s="14"/>
      <c r="H324" s="14"/>
      <c r="I324" s="14"/>
    </row>
    <row r="325" spans="2:9" x14ac:dyDescent="0.25">
      <c r="B325" s="2">
        <f t="shared" si="27"/>
        <v>306</v>
      </c>
      <c r="C325" s="14"/>
      <c r="D325" s="14"/>
      <c r="E325" s="14"/>
      <c r="F325" s="14"/>
      <c r="G325" s="14"/>
      <c r="H325" s="14"/>
      <c r="I325" s="14"/>
    </row>
    <row r="326" spans="2:9" x14ac:dyDescent="0.25">
      <c r="B326" s="2">
        <f t="shared" si="27"/>
        <v>307</v>
      </c>
      <c r="C326" s="14"/>
      <c r="D326" s="14"/>
      <c r="E326" s="14"/>
      <c r="F326" s="14"/>
      <c r="G326" s="14"/>
      <c r="H326" s="14"/>
      <c r="I326" s="14"/>
    </row>
    <row r="327" spans="2:9" x14ac:dyDescent="0.25">
      <c r="B327" s="2">
        <f t="shared" si="27"/>
        <v>308</v>
      </c>
      <c r="C327" s="14"/>
      <c r="D327" s="14"/>
      <c r="E327" s="14"/>
      <c r="F327" s="14"/>
      <c r="G327" s="14"/>
      <c r="H327" s="14"/>
      <c r="I327" s="14"/>
    </row>
    <row r="328" spans="2:9" x14ac:dyDescent="0.25">
      <c r="B328" s="2">
        <f t="shared" si="27"/>
        <v>309</v>
      </c>
      <c r="C328" s="14"/>
      <c r="D328" s="14"/>
      <c r="E328" s="14"/>
      <c r="F328" s="14"/>
      <c r="G328" s="14"/>
      <c r="H328" s="14"/>
      <c r="I328" s="14"/>
    </row>
    <row r="329" spans="2:9" x14ac:dyDescent="0.25">
      <c r="B329" s="2">
        <f t="shared" si="27"/>
        <v>310</v>
      </c>
      <c r="C329" s="14"/>
      <c r="D329" s="14"/>
      <c r="E329" s="14"/>
      <c r="F329" s="14"/>
      <c r="G329" s="14"/>
      <c r="H329" s="14"/>
      <c r="I329" s="14"/>
    </row>
    <row r="330" spans="2:9" x14ac:dyDescent="0.25">
      <c r="B330" s="2">
        <f t="shared" si="27"/>
        <v>311</v>
      </c>
      <c r="C330" s="14"/>
      <c r="D330" s="14"/>
      <c r="E330" s="14"/>
      <c r="F330" s="14"/>
      <c r="G330" s="14"/>
      <c r="H330" s="14"/>
      <c r="I330" s="14"/>
    </row>
    <row r="331" spans="2:9" x14ac:dyDescent="0.25">
      <c r="B331" s="2">
        <f t="shared" si="27"/>
        <v>312</v>
      </c>
      <c r="C331" s="14"/>
      <c r="D331" s="14"/>
      <c r="E331" s="14"/>
      <c r="F331" s="14"/>
      <c r="G331" s="14"/>
      <c r="H331" s="14"/>
      <c r="I331" s="14"/>
    </row>
    <row r="332" spans="2:9" x14ac:dyDescent="0.25">
      <c r="B332" s="2">
        <f t="shared" si="27"/>
        <v>313</v>
      </c>
      <c r="C332" s="14"/>
      <c r="D332" s="14"/>
      <c r="E332" s="14"/>
      <c r="F332" s="14"/>
      <c r="G332" s="14"/>
      <c r="H332" s="14"/>
      <c r="I332" s="14"/>
    </row>
    <row r="333" spans="2:9" x14ac:dyDescent="0.25">
      <c r="B333" s="2">
        <f t="shared" si="27"/>
        <v>314</v>
      </c>
      <c r="C333" s="14"/>
      <c r="D333" s="14"/>
      <c r="E333" s="14"/>
      <c r="F333" s="14"/>
      <c r="G333" s="14"/>
      <c r="H333" s="14"/>
      <c r="I333" s="14"/>
    </row>
    <row r="334" spans="2:9" x14ac:dyDescent="0.25">
      <c r="B334" s="2">
        <f t="shared" si="27"/>
        <v>315</v>
      </c>
      <c r="C334" s="14"/>
      <c r="D334" s="14"/>
      <c r="E334" s="14"/>
      <c r="F334" s="14"/>
      <c r="G334" s="14"/>
      <c r="H334" s="14"/>
      <c r="I334" s="14"/>
    </row>
    <row r="335" spans="2:9" x14ac:dyDescent="0.25">
      <c r="B335" s="2">
        <f t="shared" si="27"/>
        <v>316</v>
      </c>
      <c r="C335" s="14"/>
      <c r="D335" s="14"/>
      <c r="E335" s="14"/>
      <c r="F335" s="14"/>
      <c r="G335" s="14"/>
      <c r="H335" s="14"/>
      <c r="I335" s="14"/>
    </row>
    <row r="336" spans="2:9" x14ac:dyDescent="0.25">
      <c r="B336" s="2">
        <f t="shared" si="27"/>
        <v>317</v>
      </c>
      <c r="C336" s="14"/>
      <c r="D336" s="14"/>
      <c r="E336" s="14"/>
      <c r="F336" s="14"/>
      <c r="G336" s="14"/>
      <c r="H336" s="14"/>
      <c r="I336" s="14"/>
    </row>
    <row r="337" spans="2:9" x14ac:dyDescent="0.25">
      <c r="B337" s="2">
        <f t="shared" si="27"/>
        <v>318</v>
      </c>
      <c r="C337" s="14"/>
      <c r="D337" s="14"/>
      <c r="E337" s="14"/>
      <c r="F337" s="14"/>
      <c r="G337" s="14"/>
      <c r="H337" s="14"/>
      <c r="I337" s="14"/>
    </row>
    <row r="338" spans="2:9" x14ac:dyDescent="0.25">
      <c r="B338" s="2">
        <f t="shared" si="27"/>
        <v>319</v>
      </c>
      <c r="C338" s="14"/>
      <c r="D338" s="14"/>
      <c r="E338" s="14"/>
      <c r="F338" s="14"/>
      <c r="G338" s="14"/>
      <c r="H338" s="14"/>
      <c r="I338" s="14"/>
    </row>
    <row r="339" spans="2:9" x14ac:dyDescent="0.25">
      <c r="B339" s="2">
        <f t="shared" si="27"/>
        <v>320</v>
      </c>
      <c r="C339" s="14"/>
      <c r="D339" s="14"/>
      <c r="E339" s="14"/>
      <c r="F339" s="14"/>
      <c r="G339" s="14"/>
      <c r="H339" s="14"/>
      <c r="I339" s="14"/>
    </row>
    <row r="340" spans="2:9" x14ac:dyDescent="0.25">
      <c r="B340" s="2">
        <f t="shared" si="27"/>
        <v>321</v>
      </c>
      <c r="C340" s="14"/>
      <c r="D340" s="14"/>
      <c r="E340" s="14"/>
      <c r="F340" s="14"/>
      <c r="G340" s="14"/>
      <c r="H340" s="14"/>
      <c r="I340" s="14"/>
    </row>
    <row r="341" spans="2:9" x14ac:dyDescent="0.25">
      <c r="B341" s="2">
        <f t="shared" ref="B341:B404" si="28">B340+1</f>
        <v>322</v>
      </c>
      <c r="C341" s="14"/>
      <c r="D341" s="14"/>
      <c r="E341" s="14"/>
      <c r="F341" s="14"/>
      <c r="G341" s="14"/>
      <c r="H341" s="14"/>
      <c r="I341" s="14"/>
    </row>
    <row r="342" spans="2:9" x14ac:dyDescent="0.25">
      <c r="B342" s="2">
        <f t="shared" si="28"/>
        <v>323</v>
      </c>
      <c r="C342" s="14"/>
      <c r="D342" s="14"/>
      <c r="E342" s="14"/>
      <c r="F342" s="14"/>
      <c r="G342" s="14"/>
      <c r="H342" s="14"/>
      <c r="I342" s="14"/>
    </row>
    <row r="343" spans="2:9" x14ac:dyDescent="0.25">
      <c r="B343" s="2">
        <f t="shared" si="28"/>
        <v>324</v>
      </c>
      <c r="C343" s="14"/>
      <c r="D343" s="14"/>
      <c r="E343" s="14"/>
      <c r="F343" s="14"/>
      <c r="G343" s="14"/>
      <c r="H343" s="14"/>
      <c r="I343" s="14"/>
    </row>
    <row r="344" spans="2:9" x14ac:dyDescent="0.25">
      <c r="B344" s="2">
        <f t="shared" si="28"/>
        <v>325</v>
      </c>
      <c r="C344" s="14"/>
      <c r="D344" s="14"/>
      <c r="E344" s="14"/>
      <c r="F344" s="14"/>
      <c r="G344" s="14"/>
      <c r="H344" s="14"/>
      <c r="I344" s="14"/>
    </row>
    <row r="345" spans="2:9" x14ac:dyDescent="0.25">
      <c r="B345" s="2">
        <f t="shared" si="28"/>
        <v>326</v>
      </c>
      <c r="C345" s="14"/>
      <c r="D345" s="14"/>
      <c r="E345" s="14"/>
      <c r="F345" s="14"/>
      <c r="G345" s="14"/>
      <c r="H345" s="14"/>
      <c r="I345" s="14"/>
    </row>
    <row r="346" spans="2:9" x14ac:dyDescent="0.25">
      <c r="B346" s="2">
        <f t="shared" si="28"/>
        <v>327</v>
      </c>
      <c r="C346" s="14"/>
      <c r="D346" s="14"/>
      <c r="E346" s="14"/>
      <c r="F346" s="14"/>
      <c r="G346" s="14"/>
      <c r="H346" s="14"/>
      <c r="I346" s="14"/>
    </row>
    <row r="347" spans="2:9" x14ac:dyDescent="0.25">
      <c r="B347" s="2">
        <f t="shared" si="28"/>
        <v>328</v>
      </c>
      <c r="C347" s="14"/>
      <c r="D347" s="14"/>
      <c r="E347" s="14"/>
      <c r="F347" s="14"/>
      <c r="G347" s="14"/>
      <c r="H347" s="14"/>
      <c r="I347" s="14"/>
    </row>
    <row r="348" spans="2:9" x14ac:dyDescent="0.25">
      <c r="B348" s="2">
        <f t="shared" si="28"/>
        <v>329</v>
      </c>
      <c r="C348" s="14"/>
      <c r="D348" s="14"/>
      <c r="E348" s="14"/>
      <c r="F348" s="14"/>
      <c r="G348" s="14"/>
      <c r="H348" s="14"/>
      <c r="I348" s="14"/>
    </row>
    <row r="349" spans="2:9" x14ac:dyDescent="0.25">
      <c r="B349" s="2">
        <f t="shared" si="28"/>
        <v>330</v>
      </c>
      <c r="C349" s="14"/>
      <c r="D349" s="14"/>
      <c r="E349" s="14"/>
      <c r="F349" s="14"/>
      <c r="G349" s="14"/>
      <c r="H349" s="14"/>
      <c r="I349" s="14"/>
    </row>
    <row r="350" spans="2:9" x14ac:dyDescent="0.25">
      <c r="B350" s="2">
        <f t="shared" si="28"/>
        <v>331</v>
      </c>
      <c r="C350" s="14"/>
      <c r="D350" s="14"/>
      <c r="E350" s="14"/>
      <c r="F350" s="14"/>
      <c r="G350" s="14"/>
      <c r="H350" s="14"/>
      <c r="I350" s="14"/>
    </row>
    <row r="351" spans="2:9" x14ac:dyDescent="0.25">
      <c r="B351" s="2">
        <f t="shared" si="28"/>
        <v>332</v>
      </c>
      <c r="C351" s="14"/>
      <c r="D351" s="14"/>
      <c r="E351" s="14"/>
      <c r="F351" s="14"/>
      <c r="G351" s="14"/>
      <c r="H351" s="14"/>
      <c r="I351" s="14"/>
    </row>
    <row r="352" spans="2:9" x14ac:dyDescent="0.25">
      <c r="B352" s="2">
        <f t="shared" si="28"/>
        <v>333</v>
      </c>
      <c r="C352" s="14"/>
      <c r="D352" s="14"/>
      <c r="E352" s="14"/>
      <c r="F352" s="14"/>
      <c r="G352" s="14"/>
      <c r="H352" s="14"/>
      <c r="I352" s="14"/>
    </row>
    <row r="353" spans="2:9" x14ac:dyDescent="0.25">
      <c r="B353" s="2">
        <f t="shared" si="28"/>
        <v>334</v>
      </c>
      <c r="C353" s="14"/>
      <c r="D353" s="14"/>
      <c r="E353" s="14"/>
      <c r="F353" s="14"/>
      <c r="G353" s="14"/>
      <c r="H353" s="14"/>
      <c r="I353" s="14"/>
    </row>
    <row r="354" spans="2:9" x14ac:dyDescent="0.25">
      <c r="B354" s="2">
        <f t="shared" si="28"/>
        <v>335</v>
      </c>
      <c r="C354" s="14"/>
      <c r="D354" s="14"/>
      <c r="E354" s="14"/>
      <c r="F354" s="14"/>
      <c r="G354" s="14"/>
      <c r="H354" s="14"/>
      <c r="I354" s="14"/>
    </row>
    <row r="355" spans="2:9" x14ac:dyDescent="0.25">
      <c r="B355" s="2">
        <f t="shared" si="28"/>
        <v>336</v>
      </c>
      <c r="C355" s="14"/>
      <c r="D355" s="14"/>
      <c r="E355" s="14"/>
      <c r="F355" s="14"/>
      <c r="G355" s="14"/>
      <c r="H355" s="14"/>
      <c r="I355" s="14"/>
    </row>
    <row r="356" spans="2:9" x14ac:dyDescent="0.25">
      <c r="B356" s="2">
        <f t="shared" si="28"/>
        <v>337</v>
      </c>
      <c r="C356" s="14"/>
      <c r="D356" s="14"/>
      <c r="E356" s="14"/>
      <c r="F356" s="14"/>
      <c r="G356" s="14"/>
      <c r="H356" s="14"/>
      <c r="I356" s="14"/>
    </row>
    <row r="357" spans="2:9" x14ac:dyDescent="0.25">
      <c r="B357" s="2">
        <f t="shared" si="28"/>
        <v>338</v>
      </c>
      <c r="C357" s="14"/>
      <c r="D357" s="14"/>
      <c r="E357" s="14"/>
      <c r="F357" s="14"/>
      <c r="G357" s="14"/>
      <c r="H357" s="14"/>
      <c r="I357" s="14"/>
    </row>
    <row r="358" spans="2:9" x14ac:dyDescent="0.25">
      <c r="B358" s="2">
        <f t="shared" si="28"/>
        <v>339</v>
      </c>
      <c r="C358" s="14"/>
      <c r="D358" s="14"/>
      <c r="E358" s="14"/>
      <c r="F358" s="14"/>
      <c r="G358" s="14"/>
      <c r="H358" s="14"/>
      <c r="I358" s="14"/>
    </row>
    <row r="359" spans="2:9" x14ac:dyDescent="0.25">
      <c r="B359" s="2">
        <f t="shared" si="28"/>
        <v>340</v>
      </c>
      <c r="C359" s="14"/>
      <c r="D359" s="14"/>
      <c r="E359" s="14"/>
      <c r="F359" s="14"/>
      <c r="G359" s="14"/>
      <c r="H359" s="14"/>
      <c r="I359" s="14"/>
    </row>
    <row r="360" spans="2:9" x14ac:dyDescent="0.25">
      <c r="B360" s="2">
        <f t="shared" si="28"/>
        <v>341</v>
      </c>
      <c r="C360" s="14"/>
      <c r="D360" s="14"/>
      <c r="E360" s="14"/>
      <c r="F360" s="14"/>
      <c r="G360" s="14"/>
      <c r="H360" s="14"/>
      <c r="I360" s="14"/>
    </row>
    <row r="361" spans="2:9" x14ac:dyDescent="0.25">
      <c r="B361" s="2">
        <f t="shared" si="28"/>
        <v>342</v>
      </c>
      <c r="C361" s="14"/>
      <c r="D361" s="14"/>
      <c r="E361" s="14"/>
      <c r="F361" s="14"/>
      <c r="G361" s="14"/>
      <c r="H361" s="14"/>
      <c r="I361" s="14"/>
    </row>
    <row r="362" spans="2:9" x14ac:dyDescent="0.25">
      <c r="B362" s="2">
        <f t="shared" si="28"/>
        <v>343</v>
      </c>
      <c r="C362" s="14"/>
      <c r="D362" s="14"/>
      <c r="E362" s="14"/>
      <c r="F362" s="14"/>
      <c r="G362" s="14"/>
      <c r="H362" s="14"/>
      <c r="I362" s="14"/>
    </row>
    <row r="363" spans="2:9" x14ac:dyDescent="0.25">
      <c r="B363" s="2">
        <f t="shared" si="28"/>
        <v>344</v>
      </c>
      <c r="C363" s="14"/>
      <c r="D363" s="14"/>
      <c r="E363" s="14"/>
      <c r="F363" s="14"/>
      <c r="G363" s="14"/>
      <c r="H363" s="14"/>
      <c r="I363" s="14"/>
    </row>
    <row r="364" spans="2:9" x14ac:dyDescent="0.25">
      <c r="B364" s="2">
        <f t="shared" si="28"/>
        <v>345</v>
      </c>
      <c r="C364" s="14"/>
      <c r="D364" s="14"/>
      <c r="E364" s="14"/>
      <c r="F364" s="14"/>
      <c r="G364" s="14"/>
      <c r="H364" s="14"/>
      <c r="I364" s="14"/>
    </row>
    <row r="365" spans="2:9" x14ac:dyDescent="0.25">
      <c r="B365" s="2">
        <f t="shared" si="28"/>
        <v>346</v>
      </c>
      <c r="C365" s="14"/>
      <c r="D365" s="14"/>
      <c r="E365" s="14"/>
      <c r="F365" s="14"/>
      <c r="G365" s="14"/>
      <c r="H365" s="14"/>
      <c r="I365" s="14"/>
    </row>
    <row r="366" spans="2:9" x14ac:dyDescent="0.25">
      <c r="B366" s="2">
        <f t="shared" si="28"/>
        <v>347</v>
      </c>
      <c r="C366" s="14"/>
      <c r="D366" s="14"/>
      <c r="E366" s="14"/>
      <c r="F366" s="14"/>
      <c r="G366" s="14"/>
      <c r="H366" s="14"/>
      <c r="I366" s="14"/>
    </row>
    <row r="367" spans="2:9" x14ac:dyDescent="0.25">
      <c r="B367" s="2">
        <f t="shared" si="28"/>
        <v>348</v>
      </c>
      <c r="C367" s="14"/>
      <c r="D367" s="14"/>
      <c r="E367" s="14"/>
      <c r="F367" s="14"/>
      <c r="G367" s="14"/>
      <c r="H367" s="14"/>
      <c r="I367" s="14"/>
    </row>
    <row r="368" spans="2:9" x14ac:dyDescent="0.25">
      <c r="B368" s="2">
        <f t="shared" si="28"/>
        <v>349</v>
      </c>
      <c r="C368" s="14"/>
      <c r="D368" s="14"/>
      <c r="E368" s="14"/>
      <c r="F368" s="14"/>
      <c r="G368" s="14"/>
      <c r="H368" s="14"/>
      <c r="I368" s="14"/>
    </row>
    <row r="369" spans="2:9" x14ac:dyDescent="0.25">
      <c r="B369" s="2">
        <f t="shared" si="28"/>
        <v>350</v>
      </c>
      <c r="C369" s="14"/>
      <c r="D369" s="14"/>
      <c r="E369" s="14"/>
      <c r="F369" s="14"/>
      <c r="G369" s="14"/>
      <c r="H369" s="14"/>
      <c r="I369" s="14"/>
    </row>
    <row r="370" spans="2:9" x14ac:dyDescent="0.25">
      <c r="B370" s="2">
        <f t="shared" si="28"/>
        <v>351</v>
      </c>
      <c r="C370" s="14"/>
      <c r="D370" s="14"/>
      <c r="E370" s="14"/>
      <c r="F370" s="14"/>
      <c r="G370" s="14"/>
      <c r="H370" s="14"/>
      <c r="I370" s="14"/>
    </row>
    <row r="371" spans="2:9" x14ac:dyDescent="0.25">
      <c r="B371" s="2">
        <f t="shared" si="28"/>
        <v>352</v>
      </c>
      <c r="C371" s="14"/>
      <c r="D371" s="14"/>
      <c r="E371" s="14"/>
      <c r="F371" s="14"/>
      <c r="G371" s="14"/>
      <c r="H371" s="14"/>
      <c r="I371" s="14"/>
    </row>
    <row r="372" spans="2:9" x14ac:dyDescent="0.25">
      <c r="B372" s="2">
        <f t="shared" si="28"/>
        <v>353</v>
      </c>
      <c r="C372" s="14"/>
      <c r="D372" s="14"/>
      <c r="E372" s="14"/>
      <c r="F372" s="14"/>
      <c r="G372" s="14"/>
      <c r="H372" s="14"/>
      <c r="I372" s="14"/>
    </row>
    <row r="373" spans="2:9" x14ac:dyDescent="0.25">
      <c r="B373" s="2">
        <f t="shared" si="28"/>
        <v>354</v>
      </c>
      <c r="C373" s="14"/>
      <c r="D373" s="14"/>
      <c r="E373" s="14"/>
      <c r="F373" s="14"/>
      <c r="G373" s="14"/>
      <c r="H373" s="14"/>
      <c r="I373" s="14"/>
    </row>
    <row r="374" spans="2:9" x14ac:dyDescent="0.25">
      <c r="B374" s="2">
        <f t="shared" si="28"/>
        <v>355</v>
      </c>
      <c r="C374" s="14"/>
      <c r="D374" s="14"/>
      <c r="E374" s="14"/>
      <c r="F374" s="14"/>
      <c r="G374" s="14"/>
      <c r="H374" s="14"/>
      <c r="I374" s="14"/>
    </row>
    <row r="375" spans="2:9" x14ac:dyDescent="0.25">
      <c r="B375" s="2">
        <f t="shared" si="28"/>
        <v>356</v>
      </c>
      <c r="C375" s="14"/>
      <c r="D375" s="14"/>
      <c r="E375" s="14"/>
      <c r="F375" s="14"/>
      <c r="G375" s="14"/>
      <c r="H375" s="14"/>
      <c r="I375" s="14"/>
    </row>
    <row r="376" spans="2:9" x14ac:dyDescent="0.25">
      <c r="B376" s="2">
        <f t="shared" si="28"/>
        <v>357</v>
      </c>
      <c r="C376" s="14"/>
      <c r="D376" s="14"/>
      <c r="E376" s="14"/>
      <c r="F376" s="14"/>
      <c r="G376" s="14"/>
      <c r="H376" s="14"/>
      <c r="I376" s="14"/>
    </row>
    <row r="377" spans="2:9" x14ac:dyDescent="0.25">
      <c r="B377" s="2">
        <f t="shared" si="28"/>
        <v>358</v>
      </c>
      <c r="C377" s="14"/>
      <c r="D377" s="14"/>
      <c r="E377" s="14"/>
      <c r="F377" s="14"/>
      <c r="G377" s="14"/>
      <c r="H377" s="14"/>
      <c r="I377" s="14"/>
    </row>
    <row r="378" spans="2:9" x14ac:dyDescent="0.25">
      <c r="B378" s="2">
        <f t="shared" si="28"/>
        <v>359</v>
      </c>
      <c r="C378" s="14"/>
      <c r="D378" s="14"/>
      <c r="E378" s="14"/>
      <c r="F378" s="14"/>
      <c r="G378" s="14"/>
      <c r="H378" s="14"/>
      <c r="I378" s="14"/>
    </row>
    <row r="379" spans="2:9" x14ac:dyDescent="0.25">
      <c r="B379" s="2">
        <f t="shared" si="28"/>
        <v>360</v>
      </c>
      <c r="C379" s="14"/>
      <c r="D379" s="14"/>
      <c r="E379" s="14"/>
      <c r="F379" s="14"/>
      <c r="G379" s="14"/>
      <c r="H379" s="14"/>
      <c r="I379" s="14"/>
    </row>
    <row r="380" spans="2:9" x14ac:dyDescent="0.25">
      <c r="B380" s="2">
        <f t="shared" si="28"/>
        <v>361</v>
      </c>
      <c r="C380" s="14"/>
      <c r="D380" s="14"/>
      <c r="E380" s="14"/>
      <c r="F380" s="14"/>
      <c r="G380" s="14"/>
      <c r="H380" s="14"/>
      <c r="I380" s="14"/>
    </row>
    <row r="381" spans="2:9" x14ac:dyDescent="0.25">
      <c r="B381" s="2">
        <f t="shared" si="28"/>
        <v>362</v>
      </c>
      <c r="C381" s="14"/>
      <c r="D381" s="14"/>
      <c r="E381" s="14"/>
      <c r="F381" s="14"/>
      <c r="G381" s="14"/>
      <c r="H381" s="14"/>
      <c r="I381" s="14"/>
    </row>
    <row r="382" spans="2:9" x14ac:dyDescent="0.25">
      <c r="B382" s="2">
        <f t="shared" si="28"/>
        <v>363</v>
      </c>
      <c r="C382" s="14"/>
      <c r="D382" s="14"/>
      <c r="E382" s="14"/>
      <c r="F382" s="14"/>
      <c r="G382" s="14"/>
      <c r="H382" s="14"/>
      <c r="I382" s="14"/>
    </row>
    <row r="383" spans="2:9" x14ac:dyDescent="0.25">
      <c r="B383" s="2">
        <f t="shared" si="28"/>
        <v>364</v>
      </c>
      <c r="C383" s="14"/>
      <c r="D383" s="14"/>
      <c r="E383" s="14"/>
      <c r="F383" s="14"/>
      <c r="G383" s="14"/>
      <c r="H383" s="14"/>
      <c r="I383" s="14"/>
    </row>
    <row r="384" spans="2:9" x14ac:dyDescent="0.25">
      <c r="B384" s="2">
        <f t="shared" si="28"/>
        <v>365</v>
      </c>
      <c r="C384" s="14"/>
      <c r="D384" s="14"/>
      <c r="E384" s="14"/>
      <c r="F384" s="14"/>
      <c r="G384" s="14"/>
      <c r="H384" s="14"/>
      <c r="I384" s="14"/>
    </row>
    <row r="385" spans="2:9" x14ac:dyDescent="0.25">
      <c r="B385" s="2">
        <f t="shared" si="28"/>
        <v>366</v>
      </c>
      <c r="C385" s="14"/>
      <c r="D385" s="14"/>
      <c r="E385" s="14"/>
      <c r="F385" s="14"/>
      <c r="G385" s="14"/>
      <c r="H385" s="14"/>
      <c r="I385" s="14"/>
    </row>
    <row r="386" spans="2:9" x14ac:dyDescent="0.25">
      <c r="B386" s="2">
        <f t="shared" si="28"/>
        <v>367</v>
      </c>
      <c r="C386" s="14"/>
      <c r="D386" s="14"/>
      <c r="E386" s="14"/>
      <c r="F386" s="14"/>
      <c r="G386" s="14"/>
      <c r="H386" s="14"/>
      <c r="I386" s="14"/>
    </row>
    <row r="387" spans="2:9" x14ac:dyDescent="0.25">
      <c r="B387" s="2">
        <f t="shared" si="28"/>
        <v>368</v>
      </c>
      <c r="C387" s="14"/>
      <c r="D387" s="14"/>
      <c r="E387" s="14"/>
      <c r="F387" s="14"/>
      <c r="G387" s="14"/>
      <c r="H387" s="14"/>
      <c r="I387" s="14"/>
    </row>
    <row r="388" spans="2:9" x14ac:dyDescent="0.25">
      <c r="B388" s="2">
        <f t="shared" si="28"/>
        <v>369</v>
      </c>
      <c r="C388" s="14"/>
      <c r="D388" s="14"/>
      <c r="E388" s="14"/>
      <c r="F388" s="14"/>
      <c r="G388" s="14"/>
      <c r="H388" s="14"/>
      <c r="I388" s="14"/>
    </row>
    <row r="389" spans="2:9" x14ac:dyDescent="0.25">
      <c r="B389" s="2">
        <f t="shared" si="28"/>
        <v>370</v>
      </c>
      <c r="C389" s="14"/>
      <c r="D389" s="14"/>
      <c r="E389" s="14"/>
      <c r="F389" s="14"/>
      <c r="G389" s="14"/>
      <c r="H389" s="14"/>
      <c r="I389" s="14"/>
    </row>
    <row r="390" spans="2:9" x14ac:dyDescent="0.25">
      <c r="B390" s="2">
        <f t="shared" si="28"/>
        <v>371</v>
      </c>
      <c r="C390" s="14"/>
      <c r="D390" s="14"/>
      <c r="E390" s="14"/>
      <c r="F390" s="14"/>
      <c r="G390" s="14"/>
      <c r="H390" s="14"/>
      <c r="I390" s="14"/>
    </row>
    <row r="391" spans="2:9" x14ac:dyDescent="0.25">
      <c r="B391" s="2">
        <f t="shared" si="28"/>
        <v>372</v>
      </c>
      <c r="C391" s="14"/>
      <c r="D391" s="14"/>
      <c r="E391" s="14"/>
      <c r="F391" s="14"/>
      <c r="G391" s="14"/>
      <c r="H391" s="14"/>
      <c r="I391" s="14"/>
    </row>
    <row r="392" spans="2:9" x14ac:dyDescent="0.25">
      <c r="B392" s="2">
        <f t="shared" si="28"/>
        <v>373</v>
      </c>
      <c r="C392" s="14"/>
      <c r="D392" s="14"/>
      <c r="E392" s="14"/>
      <c r="F392" s="14"/>
      <c r="G392" s="14"/>
      <c r="H392" s="14"/>
      <c r="I392" s="14"/>
    </row>
    <row r="393" spans="2:9" x14ac:dyDescent="0.25">
      <c r="B393" s="2">
        <f t="shared" si="28"/>
        <v>374</v>
      </c>
      <c r="C393" s="14"/>
      <c r="D393" s="14"/>
      <c r="E393" s="14"/>
      <c r="F393" s="14"/>
      <c r="G393" s="14"/>
      <c r="H393" s="14"/>
      <c r="I393" s="14"/>
    </row>
    <row r="394" spans="2:9" x14ac:dyDescent="0.25">
      <c r="B394" s="2">
        <f t="shared" si="28"/>
        <v>375</v>
      </c>
      <c r="C394" s="14"/>
      <c r="D394" s="14"/>
      <c r="E394" s="14"/>
      <c r="F394" s="14"/>
      <c r="G394" s="14"/>
      <c r="H394" s="14"/>
      <c r="I394" s="14"/>
    </row>
    <row r="395" spans="2:9" x14ac:dyDescent="0.25">
      <c r="B395" s="2">
        <f t="shared" si="28"/>
        <v>376</v>
      </c>
      <c r="C395" s="14"/>
      <c r="D395" s="14"/>
      <c r="E395" s="14"/>
      <c r="F395" s="14"/>
      <c r="G395" s="14"/>
      <c r="H395" s="14"/>
      <c r="I395" s="14"/>
    </row>
    <row r="396" spans="2:9" x14ac:dyDescent="0.25">
      <c r="B396" s="2">
        <f t="shared" si="28"/>
        <v>377</v>
      </c>
      <c r="C396" s="14"/>
      <c r="D396" s="14"/>
      <c r="E396" s="14"/>
      <c r="F396" s="14"/>
      <c r="G396" s="14"/>
      <c r="H396" s="14"/>
      <c r="I396" s="14"/>
    </row>
    <row r="397" spans="2:9" x14ac:dyDescent="0.25">
      <c r="B397" s="2">
        <f t="shared" si="28"/>
        <v>378</v>
      </c>
      <c r="C397" s="14"/>
      <c r="D397" s="14"/>
      <c r="E397" s="14"/>
      <c r="F397" s="14"/>
      <c r="G397" s="14"/>
      <c r="H397" s="14"/>
      <c r="I397" s="14"/>
    </row>
    <row r="398" spans="2:9" x14ac:dyDescent="0.25">
      <c r="B398" s="2">
        <f t="shared" si="28"/>
        <v>379</v>
      </c>
      <c r="C398" s="14"/>
      <c r="D398" s="14"/>
      <c r="E398" s="14"/>
      <c r="F398" s="14"/>
      <c r="G398" s="14"/>
      <c r="H398" s="14"/>
      <c r="I398" s="14"/>
    </row>
    <row r="399" spans="2:9" x14ac:dyDescent="0.25">
      <c r="B399" s="2">
        <f t="shared" si="28"/>
        <v>380</v>
      </c>
      <c r="C399" s="14"/>
      <c r="D399" s="14"/>
      <c r="E399" s="14"/>
      <c r="F399" s="14"/>
      <c r="G399" s="14"/>
      <c r="H399" s="14"/>
      <c r="I399" s="14"/>
    </row>
    <row r="400" spans="2:9" x14ac:dyDescent="0.25">
      <c r="B400" s="2">
        <f t="shared" si="28"/>
        <v>381</v>
      </c>
      <c r="C400" s="14"/>
      <c r="D400" s="14"/>
      <c r="E400" s="14"/>
      <c r="F400" s="14"/>
      <c r="G400" s="14"/>
      <c r="H400" s="14"/>
      <c r="I400" s="14"/>
    </row>
    <row r="401" spans="2:9" x14ac:dyDescent="0.25">
      <c r="B401" s="2">
        <f t="shared" si="28"/>
        <v>382</v>
      </c>
      <c r="C401" s="14"/>
      <c r="D401" s="14"/>
      <c r="E401" s="14"/>
      <c r="F401" s="14"/>
      <c r="G401" s="14"/>
      <c r="H401" s="14"/>
      <c r="I401" s="14"/>
    </row>
    <row r="402" spans="2:9" x14ac:dyDescent="0.25">
      <c r="B402" s="2">
        <f t="shared" si="28"/>
        <v>383</v>
      </c>
      <c r="C402" s="14"/>
      <c r="D402" s="14"/>
      <c r="E402" s="14"/>
      <c r="F402" s="14"/>
      <c r="G402" s="14"/>
      <c r="H402" s="14"/>
      <c r="I402" s="14"/>
    </row>
    <row r="403" spans="2:9" x14ac:dyDescent="0.25">
      <c r="B403" s="2">
        <f t="shared" si="28"/>
        <v>384</v>
      </c>
      <c r="C403" s="14"/>
      <c r="D403" s="14"/>
      <c r="E403" s="14"/>
      <c r="F403" s="14"/>
      <c r="G403" s="14"/>
      <c r="H403" s="14"/>
      <c r="I403" s="14"/>
    </row>
    <row r="404" spans="2:9" x14ac:dyDescent="0.25">
      <c r="B404" s="2">
        <f t="shared" si="28"/>
        <v>385</v>
      </c>
      <c r="C404" s="14"/>
      <c r="D404" s="14"/>
      <c r="E404" s="14"/>
      <c r="F404" s="14"/>
      <c r="G404" s="14"/>
      <c r="H404" s="14"/>
      <c r="I404" s="14"/>
    </row>
    <row r="405" spans="2:9" x14ac:dyDescent="0.25">
      <c r="B405" s="2">
        <f t="shared" ref="B405:B468" si="29">B404+1</f>
        <v>386</v>
      </c>
      <c r="C405" s="14"/>
      <c r="D405" s="14"/>
      <c r="E405" s="14"/>
      <c r="F405" s="14"/>
      <c r="G405" s="14"/>
      <c r="H405" s="14"/>
      <c r="I405" s="14"/>
    </row>
    <row r="406" spans="2:9" x14ac:dyDescent="0.25">
      <c r="B406" s="2">
        <f t="shared" si="29"/>
        <v>387</v>
      </c>
      <c r="C406" s="14"/>
      <c r="D406" s="14"/>
      <c r="E406" s="14"/>
      <c r="F406" s="14"/>
      <c r="G406" s="14"/>
      <c r="H406" s="14"/>
      <c r="I406" s="14"/>
    </row>
    <row r="407" spans="2:9" x14ac:dyDescent="0.25">
      <c r="B407" s="2">
        <f t="shared" si="29"/>
        <v>388</v>
      </c>
      <c r="C407" s="14"/>
      <c r="D407" s="14"/>
      <c r="E407" s="14"/>
      <c r="F407" s="14"/>
      <c r="G407" s="14"/>
      <c r="H407" s="14"/>
      <c r="I407" s="14"/>
    </row>
    <row r="408" spans="2:9" x14ac:dyDescent="0.25">
      <c r="B408" s="2">
        <f t="shared" si="29"/>
        <v>389</v>
      </c>
      <c r="C408" s="14"/>
      <c r="D408" s="14"/>
      <c r="E408" s="14"/>
      <c r="F408" s="14"/>
      <c r="G408" s="14"/>
      <c r="H408" s="14"/>
      <c r="I408" s="14"/>
    </row>
    <row r="409" spans="2:9" x14ac:dyDescent="0.25">
      <c r="B409" s="2">
        <f t="shared" si="29"/>
        <v>390</v>
      </c>
      <c r="C409" s="14"/>
      <c r="D409" s="14"/>
      <c r="E409" s="14"/>
      <c r="F409" s="14"/>
      <c r="G409" s="14"/>
      <c r="H409" s="14"/>
      <c r="I409" s="14"/>
    </row>
    <row r="410" spans="2:9" x14ac:dyDescent="0.25">
      <c r="B410" s="2">
        <f t="shared" si="29"/>
        <v>391</v>
      </c>
      <c r="C410" s="14"/>
      <c r="D410" s="14"/>
      <c r="E410" s="14"/>
      <c r="F410" s="14"/>
      <c r="G410" s="14"/>
      <c r="H410" s="14"/>
      <c r="I410" s="14"/>
    </row>
    <row r="411" spans="2:9" x14ac:dyDescent="0.25">
      <c r="B411" s="2">
        <f t="shared" si="29"/>
        <v>392</v>
      </c>
      <c r="C411" s="14"/>
      <c r="D411" s="14"/>
      <c r="E411" s="14"/>
      <c r="F411" s="14"/>
      <c r="G411" s="14"/>
      <c r="H411" s="14"/>
      <c r="I411" s="14"/>
    </row>
    <row r="412" spans="2:9" x14ac:dyDescent="0.25">
      <c r="B412" s="2">
        <f t="shared" si="29"/>
        <v>393</v>
      </c>
      <c r="C412" s="14"/>
      <c r="D412" s="14"/>
      <c r="E412" s="14"/>
      <c r="F412" s="14"/>
      <c r="G412" s="14"/>
      <c r="H412" s="14"/>
      <c r="I412" s="14"/>
    </row>
    <row r="413" spans="2:9" x14ac:dyDescent="0.25">
      <c r="B413" s="2">
        <f t="shared" si="29"/>
        <v>394</v>
      </c>
      <c r="C413" s="14"/>
      <c r="D413" s="14"/>
      <c r="E413" s="14"/>
      <c r="F413" s="14"/>
      <c r="G413" s="14"/>
      <c r="H413" s="14"/>
      <c r="I413" s="14"/>
    </row>
    <row r="414" spans="2:9" x14ac:dyDescent="0.25">
      <c r="B414" s="2">
        <f t="shared" si="29"/>
        <v>395</v>
      </c>
      <c r="C414" s="14"/>
      <c r="D414" s="14"/>
      <c r="E414" s="14"/>
      <c r="F414" s="14"/>
      <c r="G414" s="14"/>
      <c r="H414" s="14"/>
      <c r="I414" s="14"/>
    </row>
    <row r="415" spans="2:9" x14ac:dyDescent="0.25">
      <c r="B415" s="2">
        <f t="shared" si="29"/>
        <v>396</v>
      </c>
      <c r="C415" s="14"/>
      <c r="D415" s="14"/>
      <c r="E415" s="14"/>
      <c r="F415" s="14"/>
      <c r="G415" s="14"/>
      <c r="H415" s="14"/>
      <c r="I415" s="14"/>
    </row>
    <row r="416" spans="2:9" x14ac:dyDescent="0.25">
      <c r="B416" s="2">
        <f t="shared" si="29"/>
        <v>397</v>
      </c>
      <c r="C416" s="14"/>
      <c r="D416" s="14"/>
      <c r="E416" s="14"/>
      <c r="F416" s="14"/>
      <c r="G416" s="14"/>
      <c r="H416" s="14"/>
      <c r="I416" s="14"/>
    </row>
    <row r="417" spans="2:9" x14ac:dyDescent="0.25">
      <c r="B417" s="2">
        <f t="shared" si="29"/>
        <v>398</v>
      </c>
      <c r="C417" s="14"/>
      <c r="D417" s="14"/>
      <c r="E417" s="14"/>
      <c r="F417" s="14"/>
      <c r="G417" s="14"/>
      <c r="H417" s="14"/>
      <c r="I417" s="14"/>
    </row>
    <row r="418" spans="2:9" x14ac:dyDescent="0.25">
      <c r="B418" s="2">
        <f t="shared" si="29"/>
        <v>399</v>
      </c>
      <c r="C418" s="14"/>
      <c r="D418" s="14"/>
      <c r="E418" s="14"/>
      <c r="F418" s="14"/>
      <c r="G418" s="14"/>
      <c r="H418" s="14"/>
      <c r="I418" s="14"/>
    </row>
    <row r="419" spans="2:9" x14ac:dyDescent="0.25">
      <c r="B419" s="2">
        <f t="shared" si="29"/>
        <v>400</v>
      </c>
      <c r="C419" s="14"/>
      <c r="D419" s="14"/>
      <c r="E419" s="14"/>
      <c r="F419" s="14"/>
      <c r="G419" s="14"/>
      <c r="H419" s="14"/>
      <c r="I419" s="14"/>
    </row>
    <row r="420" spans="2:9" x14ac:dyDescent="0.25">
      <c r="B420" s="2">
        <f t="shared" si="29"/>
        <v>401</v>
      </c>
      <c r="C420" s="14"/>
      <c r="D420" s="14"/>
      <c r="E420" s="14"/>
      <c r="F420" s="14"/>
      <c r="G420" s="14"/>
      <c r="H420" s="14"/>
      <c r="I420" s="14"/>
    </row>
    <row r="421" spans="2:9" x14ac:dyDescent="0.25">
      <c r="B421" s="2">
        <f t="shared" si="29"/>
        <v>402</v>
      </c>
      <c r="C421" s="14"/>
      <c r="D421" s="14"/>
      <c r="E421" s="14"/>
      <c r="F421" s="14"/>
      <c r="G421" s="14"/>
      <c r="H421" s="14"/>
      <c r="I421" s="14"/>
    </row>
    <row r="422" spans="2:9" x14ac:dyDescent="0.25">
      <c r="B422" s="2">
        <f t="shared" si="29"/>
        <v>403</v>
      </c>
      <c r="C422" s="14"/>
      <c r="D422" s="14"/>
      <c r="E422" s="14"/>
      <c r="F422" s="14"/>
      <c r="G422" s="14"/>
      <c r="H422" s="14"/>
      <c r="I422" s="14"/>
    </row>
    <row r="423" spans="2:9" x14ac:dyDescent="0.25">
      <c r="B423" s="2">
        <f t="shared" si="29"/>
        <v>404</v>
      </c>
      <c r="C423" s="14"/>
      <c r="D423" s="14"/>
      <c r="E423" s="14"/>
      <c r="F423" s="14"/>
      <c r="G423" s="14"/>
      <c r="H423" s="14"/>
      <c r="I423" s="14"/>
    </row>
    <row r="424" spans="2:9" x14ac:dyDescent="0.25">
      <c r="B424" s="2">
        <f t="shared" si="29"/>
        <v>405</v>
      </c>
      <c r="C424" s="14"/>
      <c r="D424" s="14"/>
      <c r="E424" s="14"/>
      <c r="F424" s="14"/>
      <c r="G424" s="14"/>
      <c r="H424" s="14"/>
      <c r="I424" s="14"/>
    </row>
    <row r="425" spans="2:9" x14ac:dyDescent="0.25">
      <c r="B425" s="2">
        <f t="shared" si="29"/>
        <v>406</v>
      </c>
      <c r="C425" s="14"/>
      <c r="D425" s="14"/>
      <c r="E425" s="14"/>
      <c r="F425" s="14"/>
      <c r="G425" s="14"/>
      <c r="H425" s="14"/>
      <c r="I425" s="14"/>
    </row>
    <row r="426" spans="2:9" x14ac:dyDescent="0.25">
      <c r="B426" s="2">
        <f t="shared" si="29"/>
        <v>407</v>
      </c>
      <c r="C426" s="14"/>
      <c r="D426" s="14"/>
      <c r="E426" s="14"/>
      <c r="F426" s="14"/>
      <c r="G426" s="14"/>
      <c r="H426" s="14"/>
      <c r="I426" s="14"/>
    </row>
    <row r="427" spans="2:9" x14ac:dyDescent="0.25">
      <c r="B427" s="2">
        <f t="shared" si="29"/>
        <v>408</v>
      </c>
      <c r="C427" s="14"/>
      <c r="D427" s="14"/>
      <c r="E427" s="14"/>
      <c r="F427" s="14"/>
      <c r="G427" s="14"/>
      <c r="H427" s="14"/>
      <c r="I427" s="14"/>
    </row>
    <row r="428" spans="2:9" x14ac:dyDescent="0.25">
      <c r="B428" s="2">
        <f t="shared" si="29"/>
        <v>409</v>
      </c>
      <c r="C428" s="14"/>
      <c r="D428" s="14"/>
      <c r="E428" s="14"/>
      <c r="F428" s="14"/>
      <c r="G428" s="14"/>
      <c r="H428" s="14"/>
      <c r="I428" s="14"/>
    </row>
    <row r="429" spans="2:9" x14ac:dyDescent="0.25">
      <c r="B429" s="2">
        <f t="shared" si="29"/>
        <v>410</v>
      </c>
      <c r="C429" s="14"/>
      <c r="D429" s="14"/>
      <c r="E429" s="14"/>
      <c r="F429" s="14"/>
      <c r="G429" s="14"/>
      <c r="H429" s="14"/>
      <c r="I429" s="14"/>
    </row>
    <row r="430" spans="2:9" x14ac:dyDescent="0.25">
      <c r="B430" s="2">
        <f t="shared" si="29"/>
        <v>411</v>
      </c>
      <c r="C430" s="14"/>
      <c r="D430" s="14"/>
      <c r="E430" s="14"/>
      <c r="F430" s="14"/>
      <c r="G430" s="14"/>
      <c r="H430" s="14"/>
      <c r="I430" s="14"/>
    </row>
    <row r="431" spans="2:9" x14ac:dyDescent="0.25">
      <c r="B431" s="2">
        <f t="shared" si="29"/>
        <v>412</v>
      </c>
      <c r="C431" s="14"/>
      <c r="D431" s="14"/>
      <c r="E431" s="14"/>
      <c r="F431" s="14"/>
      <c r="G431" s="14"/>
      <c r="H431" s="14"/>
      <c r="I431" s="14"/>
    </row>
    <row r="432" spans="2:9" x14ac:dyDescent="0.25">
      <c r="B432" s="2">
        <f t="shared" si="29"/>
        <v>413</v>
      </c>
      <c r="C432" s="14"/>
      <c r="D432" s="14"/>
      <c r="E432" s="14"/>
      <c r="F432" s="14"/>
      <c r="G432" s="14"/>
      <c r="H432" s="14"/>
      <c r="I432" s="14"/>
    </row>
    <row r="433" spans="2:9" x14ac:dyDescent="0.25">
      <c r="B433" s="2">
        <f t="shared" si="29"/>
        <v>414</v>
      </c>
      <c r="C433" s="14"/>
      <c r="D433" s="14"/>
      <c r="E433" s="14"/>
      <c r="F433" s="14"/>
      <c r="G433" s="14"/>
      <c r="H433" s="14"/>
      <c r="I433" s="14"/>
    </row>
    <row r="434" spans="2:9" x14ac:dyDescent="0.25">
      <c r="B434" s="2">
        <f t="shared" si="29"/>
        <v>415</v>
      </c>
      <c r="C434" s="14"/>
      <c r="D434" s="14"/>
      <c r="E434" s="14"/>
      <c r="F434" s="14"/>
      <c r="G434" s="14"/>
      <c r="H434" s="14"/>
      <c r="I434" s="14"/>
    </row>
    <row r="435" spans="2:9" x14ac:dyDescent="0.25">
      <c r="B435" s="2">
        <f t="shared" si="29"/>
        <v>416</v>
      </c>
      <c r="C435" s="14"/>
      <c r="D435" s="14"/>
      <c r="E435" s="14"/>
      <c r="F435" s="14"/>
      <c r="G435" s="14"/>
      <c r="H435" s="14"/>
      <c r="I435" s="14"/>
    </row>
    <row r="436" spans="2:9" x14ac:dyDescent="0.25">
      <c r="B436" s="2">
        <f t="shared" si="29"/>
        <v>417</v>
      </c>
      <c r="C436" s="14"/>
      <c r="D436" s="14"/>
      <c r="E436" s="14"/>
      <c r="F436" s="14"/>
      <c r="G436" s="14"/>
      <c r="H436" s="14"/>
      <c r="I436" s="14"/>
    </row>
    <row r="437" spans="2:9" x14ac:dyDescent="0.25">
      <c r="B437" s="2">
        <f t="shared" si="29"/>
        <v>418</v>
      </c>
      <c r="C437" s="14"/>
      <c r="D437" s="14"/>
      <c r="E437" s="14"/>
      <c r="F437" s="14"/>
      <c r="G437" s="14"/>
      <c r="H437" s="14"/>
      <c r="I437" s="14"/>
    </row>
    <row r="438" spans="2:9" x14ac:dyDescent="0.25">
      <c r="B438" s="2">
        <f t="shared" si="29"/>
        <v>419</v>
      </c>
      <c r="C438" s="14"/>
      <c r="D438" s="14"/>
      <c r="E438" s="14"/>
      <c r="F438" s="14"/>
      <c r="G438" s="14"/>
      <c r="H438" s="14"/>
      <c r="I438" s="14"/>
    </row>
    <row r="439" spans="2:9" x14ac:dyDescent="0.25">
      <c r="B439" s="2">
        <f t="shared" si="29"/>
        <v>420</v>
      </c>
      <c r="C439" s="14"/>
      <c r="D439" s="14"/>
      <c r="E439" s="14"/>
      <c r="F439" s="14"/>
      <c r="G439" s="14"/>
      <c r="H439" s="14"/>
      <c r="I439" s="14"/>
    </row>
    <row r="440" spans="2:9" x14ac:dyDescent="0.25">
      <c r="B440" s="2">
        <f t="shared" si="29"/>
        <v>421</v>
      </c>
      <c r="C440" s="14"/>
      <c r="D440" s="14"/>
      <c r="E440" s="14"/>
      <c r="F440" s="14"/>
      <c r="G440" s="14"/>
      <c r="H440" s="14"/>
      <c r="I440" s="14"/>
    </row>
    <row r="441" spans="2:9" x14ac:dyDescent="0.25">
      <c r="B441" s="2">
        <f t="shared" si="29"/>
        <v>422</v>
      </c>
      <c r="C441" s="14"/>
      <c r="D441" s="14"/>
      <c r="E441" s="14"/>
      <c r="F441" s="14"/>
      <c r="G441" s="14"/>
      <c r="H441" s="14"/>
      <c r="I441" s="14"/>
    </row>
    <row r="442" spans="2:9" x14ac:dyDescent="0.25">
      <c r="B442" s="2">
        <f t="shared" si="29"/>
        <v>423</v>
      </c>
      <c r="C442" s="14"/>
      <c r="D442" s="14"/>
      <c r="E442" s="14"/>
      <c r="F442" s="14"/>
      <c r="G442" s="14"/>
      <c r="H442" s="14"/>
      <c r="I442" s="14"/>
    </row>
    <row r="443" spans="2:9" x14ac:dyDescent="0.25">
      <c r="B443" s="2">
        <f t="shared" si="29"/>
        <v>424</v>
      </c>
      <c r="C443" s="14"/>
      <c r="D443" s="14"/>
      <c r="E443" s="14"/>
      <c r="F443" s="14"/>
      <c r="G443" s="14"/>
      <c r="H443" s="14"/>
      <c r="I443" s="14"/>
    </row>
    <row r="444" spans="2:9" x14ac:dyDescent="0.25">
      <c r="B444" s="2">
        <f t="shared" si="29"/>
        <v>425</v>
      </c>
      <c r="C444" s="14"/>
      <c r="D444" s="14"/>
      <c r="E444" s="14"/>
      <c r="F444" s="14"/>
      <c r="G444" s="14"/>
      <c r="H444" s="14"/>
      <c r="I444" s="14"/>
    </row>
    <row r="445" spans="2:9" x14ac:dyDescent="0.25">
      <c r="B445" s="2">
        <f t="shared" si="29"/>
        <v>426</v>
      </c>
      <c r="C445" s="14"/>
      <c r="D445" s="14"/>
      <c r="E445" s="14"/>
      <c r="F445" s="14"/>
      <c r="G445" s="14"/>
      <c r="H445" s="14"/>
      <c r="I445" s="14"/>
    </row>
    <row r="446" spans="2:9" x14ac:dyDescent="0.25">
      <c r="B446" s="2">
        <f t="shared" si="29"/>
        <v>427</v>
      </c>
      <c r="C446" s="14"/>
      <c r="D446" s="14"/>
      <c r="E446" s="14"/>
      <c r="F446" s="14"/>
      <c r="G446" s="14"/>
      <c r="H446" s="14"/>
      <c r="I446" s="14"/>
    </row>
    <row r="447" spans="2:9" x14ac:dyDescent="0.25">
      <c r="B447" s="2">
        <f t="shared" si="29"/>
        <v>428</v>
      </c>
      <c r="C447" s="14"/>
      <c r="D447" s="14"/>
      <c r="E447" s="14"/>
      <c r="F447" s="14"/>
      <c r="G447" s="14"/>
      <c r="H447" s="14"/>
      <c r="I447" s="14"/>
    </row>
    <row r="448" spans="2:9" x14ac:dyDescent="0.25">
      <c r="B448" s="2">
        <f t="shared" si="29"/>
        <v>429</v>
      </c>
      <c r="C448" s="14"/>
      <c r="D448" s="14"/>
      <c r="E448" s="14"/>
      <c r="F448" s="14"/>
      <c r="G448" s="14"/>
      <c r="H448" s="14"/>
      <c r="I448" s="14"/>
    </row>
    <row r="449" spans="2:9" x14ac:dyDescent="0.25">
      <c r="B449" s="2">
        <f t="shared" si="29"/>
        <v>430</v>
      </c>
      <c r="C449" s="14"/>
      <c r="D449" s="14"/>
      <c r="E449" s="14"/>
      <c r="F449" s="14"/>
      <c r="G449" s="14"/>
      <c r="H449" s="14"/>
      <c r="I449" s="14"/>
    </row>
    <row r="450" spans="2:9" x14ac:dyDescent="0.25">
      <c r="B450" s="2">
        <f t="shared" si="29"/>
        <v>431</v>
      </c>
      <c r="C450" s="14"/>
      <c r="D450" s="14"/>
      <c r="E450" s="14"/>
      <c r="F450" s="14"/>
      <c r="G450" s="14"/>
      <c r="H450" s="14"/>
      <c r="I450" s="14"/>
    </row>
    <row r="451" spans="2:9" x14ac:dyDescent="0.25">
      <c r="B451" s="2">
        <f t="shared" si="29"/>
        <v>432</v>
      </c>
      <c r="C451" s="14"/>
      <c r="D451" s="14"/>
      <c r="E451" s="14"/>
      <c r="F451" s="14"/>
      <c r="G451" s="14"/>
      <c r="H451" s="14"/>
      <c r="I451" s="14"/>
    </row>
    <row r="452" spans="2:9" x14ac:dyDescent="0.25">
      <c r="B452" s="2">
        <f t="shared" si="29"/>
        <v>433</v>
      </c>
      <c r="C452" s="14"/>
      <c r="D452" s="14"/>
      <c r="E452" s="14"/>
      <c r="F452" s="14"/>
      <c r="G452" s="14"/>
      <c r="H452" s="14"/>
      <c r="I452" s="14"/>
    </row>
    <row r="453" spans="2:9" x14ac:dyDescent="0.25">
      <c r="B453" s="2">
        <f t="shared" si="29"/>
        <v>434</v>
      </c>
      <c r="C453" s="14"/>
      <c r="D453" s="14"/>
      <c r="E453" s="14"/>
      <c r="F453" s="14"/>
      <c r="G453" s="14"/>
      <c r="H453" s="14"/>
      <c r="I453" s="14"/>
    </row>
    <row r="454" spans="2:9" x14ac:dyDescent="0.25">
      <c r="B454" s="2">
        <f t="shared" si="29"/>
        <v>435</v>
      </c>
      <c r="C454" s="14"/>
      <c r="D454" s="14"/>
      <c r="E454" s="14"/>
      <c r="F454" s="14"/>
      <c r="G454" s="14"/>
      <c r="H454" s="14"/>
      <c r="I454" s="14"/>
    </row>
    <row r="455" spans="2:9" x14ac:dyDescent="0.25">
      <c r="B455" s="2">
        <f t="shared" si="29"/>
        <v>436</v>
      </c>
      <c r="C455" s="14"/>
      <c r="D455" s="14"/>
      <c r="E455" s="14"/>
      <c r="F455" s="14"/>
      <c r="G455" s="14"/>
      <c r="H455" s="14"/>
      <c r="I455" s="14"/>
    </row>
    <row r="456" spans="2:9" x14ac:dyDescent="0.25">
      <c r="B456" s="2">
        <f t="shared" si="29"/>
        <v>437</v>
      </c>
      <c r="C456" s="14"/>
      <c r="D456" s="14"/>
      <c r="E456" s="14"/>
      <c r="F456" s="14"/>
      <c r="G456" s="14"/>
      <c r="H456" s="14"/>
      <c r="I456" s="14"/>
    </row>
    <row r="457" spans="2:9" x14ac:dyDescent="0.25">
      <c r="B457" s="2">
        <f t="shared" si="29"/>
        <v>438</v>
      </c>
      <c r="C457" s="14"/>
      <c r="D457" s="14"/>
      <c r="E457" s="14"/>
      <c r="F457" s="14"/>
      <c r="G457" s="14"/>
      <c r="H457" s="14"/>
      <c r="I457" s="14"/>
    </row>
    <row r="458" spans="2:9" x14ac:dyDescent="0.25">
      <c r="B458" s="2">
        <f t="shared" si="29"/>
        <v>439</v>
      </c>
      <c r="C458" s="14"/>
      <c r="D458" s="14"/>
      <c r="E458" s="14"/>
      <c r="F458" s="14"/>
      <c r="G458" s="14"/>
      <c r="H458" s="14"/>
      <c r="I458" s="14"/>
    </row>
    <row r="459" spans="2:9" x14ac:dyDescent="0.25">
      <c r="B459" s="2">
        <f t="shared" si="29"/>
        <v>440</v>
      </c>
      <c r="C459" s="14"/>
      <c r="D459" s="14"/>
      <c r="E459" s="14"/>
      <c r="F459" s="14"/>
      <c r="G459" s="14"/>
      <c r="H459" s="14"/>
      <c r="I459" s="14"/>
    </row>
    <row r="460" spans="2:9" x14ac:dyDescent="0.25">
      <c r="B460" s="2">
        <f t="shared" si="29"/>
        <v>441</v>
      </c>
      <c r="C460" s="14"/>
      <c r="D460" s="14"/>
      <c r="E460" s="14"/>
      <c r="F460" s="14"/>
      <c r="G460" s="14"/>
      <c r="H460" s="14"/>
      <c r="I460" s="14"/>
    </row>
    <row r="461" spans="2:9" x14ac:dyDescent="0.25">
      <c r="B461" s="2">
        <f t="shared" si="29"/>
        <v>442</v>
      </c>
      <c r="C461" s="14"/>
      <c r="D461" s="14"/>
      <c r="E461" s="14"/>
      <c r="F461" s="14"/>
      <c r="G461" s="14"/>
      <c r="H461" s="14"/>
      <c r="I461" s="14"/>
    </row>
    <row r="462" spans="2:9" x14ac:dyDescent="0.25">
      <c r="B462" s="2">
        <f t="shared" si="29"/>
        <v>443</v>
      </c>
      <c r="C462" s="14"/>
      <c r="D462" s="14"/>
      <c r="E462" s="14"/>
      <c r="F462" s="14"/>
      <c r="G462" s="14"/>
      <c r="H462" s="14"/>
      <c r="I462" s="14"/>
    </row>
    <row r="463" spans="2:9" x14ac:dyDescent="0.25">
      <c r="B463" s="2">
        <f t="shared" si="29"/>
        <v>444</v>
      </c>
      <c r="C463" s="14"/>
      <c r="D463" s="14"/>
      <c r="E463" s="14"/>
      <c r="F463" s="14"/>
      <c r="G463" s="14"/>
      <c r="H463" s="14"/>
      <c r="I463" s="14"/>
    </row>
    <row r="464" spans="2:9" x14ac:dyDescent="0.25">
      <c r="B464" s="2">
        <f t="shared" si="29"/>
        <v>445</v>
      </c>
      <c r="C464" s="14"/>
      <c r="D464" s="14"/>
      <c r="E464" s="14"/>
      <c r="F464" s="14"/>
      <c r="G464" s="14"/>
      <c r="H464" s="14"/>
      <c r="I464" s="14"/>
    </row>
    <row r="465" spans="2:9" x14ac:dyDescent="0.25">
      <c r="B465" s="2">
        <f t="shared" si="29"/>
        <v>446</v>
      </c>
      <c r="C465" s="14"/>
      <c r="D465" s="14"/>
      <c r="E465" s="14"/>
      <c r="F465" s="14"/>
      <c r="G465" s="14"/>
      <c r="H465" s="14"/>
      <c r="I465" s="14"/>
    </row>
    <row r="466" spans="2:9" x14ac:dyDescent="0.25">
      <c r="B466" s="2">
        <f t="shared" si="29"/>
        <v>447</v>
      </c>
      <c r="C466" s="14"/>
      <c r="D466" s="14"/>
      <c r="E466" s="14"/>
      <c r="F466" s="14"/>
      <c r="G466" s="14"/>
      <c r="H466" s="14"/>
      <c r="I466" s="14"/>
    </row>
    <row r="467" spans="2:9" x14ac:dyDescent="0.25">
      <c r="B467" s="2">
        <f t="shared" si="29"/>
        <v>448</v>
      </c>
      <c r="C467" s="14"/>
      <c r="D467" s="14"/>
      <c r="E467" s="14"/>
      <c r="F467" s="14"/>
      <c r="G467" s="14"/>
      <c r="H467" s="14"/>
      <c r="I467" s="14"/>
    </row>
    <row r="468" spans="2:9" x14ac:dyDescent="0.25">
      <c r="B468" s="2">
        <f t="shared" si="29"/>
        <v>449</v>
      </c>
      <c r="C468" s="14"/>
      <c r="D468" s="14"/>
      <c r="E468" s="14"/>
      <c r="F468" s="14"/>
      <c r="G468" s="14"/>
      <c r="H468" s="14"/>
      <c r="I468" s="14"/>
    </row>
    <row r="469" spans="2:9" x14ac:dyDescent="0.25">
      <c r="B469" s="2">
        <f t="shared" ref="B469:B532" si="30">B468+1</f>
        <v>450</v>
      </c>
      <c r="C469" s="14"/>
      <c r="D469" s="14"/>
      <c r="E469" s="14"/>
      <c r="F469" s="14"/>
      <c r="G469" s="14"/>
      <c r="H469" s="14"/>
      <c r="I469" s="14"/>
    </row>
    <row r="470" spans="2:9" x14ac:dyDescent="0.25">
      <c r="B470" s="2">
        <f t="shared" si="30"/>
        <v>451</v>
      </c>
      <c r="C470" s="14"/>
      <c r="D470" s="14"/>
      <c r="E470" s="14"/>
      <c r="F470" s="14"/>
      <c r="G470" s="14"/>
      <c r="H470" s="14"/>
      <c r="I470" s="14"/>
    </row>
    <row r="471" spans="2:9" x14ac:dyDescent="0.25">
      <c r="B471" s="2">
        <f t="shared" si="30"/>
        <v>452</v>
      </c>
      <c r="C471" s="14"/>
      <c r="D471" s="14"/>
      <c r="E471" s="14"/>
      <c r="F471" s="14"/>
      <c r="G471" s="14"/>
      <c r="H471" s="14"/>
      <c r="I471" s="14"/>
    </row>
    <row r="472" spans="2:9" x14ac:dyDescent="0.25">
      <c r="B472" s="2">
        <f t="shared" si="30"/>
        <v>453</v>
      </c>
      <c r="C472" s="14"/>
      <c r="D472" s="14"/>
      <c r="E472" s="14"/>
      <c r="F472" s="14"/>
      <c r="G472" s="14"/>
      <c r="H472" s="14"/>
      <c r="I472" s="14"/>
    </row>
    <row r="473" spans="2:9" x14ac:dyDescent="0.25">
      <c r="B473" s="2">
        <f t="shared" si="30"/>
        <v>454</v>
      </c>
      <c r="C473" s="14"/>
      <c r="D473" s="14"/>
      <c r="E473" s="14"/>
      <c r="F473" s="14"/>
      <c r="G473" s="14"/>
      <c r="H473" s="14"/>
      <c r="I473" s="14"/>
    </row>
    <row r="474" spans="2:9" x14ac:dyDescent="0.25">
      <c r="B474" s="2">
        <f t="shared" si="30"/>
        <v>455</v>
      </c>
      <c r="C474" s="14"/>
      <c r="D474" s="14"/>
      <c r="E474" s="14"/>
      <c r="F474" s="14"/>
      <c r="G474" s="14"/>
      <c r="H474" s="14"/>
      <c r="I474" s="14"/>
    </row>
    <row r="475" spans="2:9" x14ac:dyDescent="0.25">
      <c r="B475" s="2">
        <f t="shared" si="30"/>
        <v>456</v>
      </c>
      <c r="C475" s="14"/>
      <c r="D475" s="14"/>
      <c r="E475" s="14"/>
      <c r="F475" s="14"/>
      <c r="G475" s="14"/>
      <c r="H475" s="14"/>
      <c r="I475" s="14"/>
    </row>
    <row r="476" spans="2:9" x14ac:dyDescent="0.25">
      <c r="B476" s="2">
        <f t="shared" si="30"/>
        <v>457</v>
      </c>
      <c r="C476" s="14"/>
      <c r="D476" s="14"/>
      <c r="E476" s="14"/>
      <c r="F476" s="14"/>
      <c r="G476" s="14"/>
      <c r="H476" s="14"/>
      <c r="I476" s="14"/>
    </row>
    <row r="477" spans="2:9" x14ac:dyDescent="0.25">
      <c r="B477" s="2">
        <f t="shared" si="30"/>
        <v>458</v>
      </c>
      <c r="C477" s="14"/>
      <c r="D477" s="14"/>
      <c r="E477" s="14"/>
      <c r="F477" s="14"/>
      <c r="G477" s="14"/>
      <c r="H477" s="14"/>
      <c r="I477" s="14"/>
    </row>
    <row r="478" spans="2:9" x14ac:dyDescent="0.25">
      <c r="B478" s="2">
        <f t="shared" si="30"/>
        <v>459</v>
      </c>
      <c r="C478" s="14"/>
      <c r="D478" s="14"/>
      <c r="E478" s="14"/>
      <c r="F478" s="14"/>
      <c r="G478" s="14"/>
      <c r="H478" s="14"/>
      <c r="I478" s="14"/>
    </row>
    <row r="479" spans="2:9" x14ac:dyDescent="0.25">
      <c r="B479" s="2">
        <f t="shared" si="30"/>
        <v>460</v>
      </c>
      <c r="C479" s="14"/>
      <c r="D479" s="14"/>
      <c r="E479" s="14"/>
      <c r="F479" s="14"/>
      <c r="G479" s="14"/>
      <c r="H479" s="14"/>
      <c r="I479" s="14"/>
    </row>
    <row r="480" spans="2:9" x14ac:dyDescent="0.25">
      <c r="B480" s="2">
        <f t="shared" si="30"/>
        <v>461</v>
      </c>
      <c r="C480" s="14"/>
      <c r="D480" s="14"/>
      <c r="E480" s="14"/>
      <c r="F480" s="14"/>
      <c r="G480" s="14"/>
      <c r="H480" s="14"/>
      <c r="I480" s="14"/>
    </row>
    <row r="481" spans="2:9" x14ac:dyDescent="0.25">
      <c r="B481" s="2">
        <f t="shared" si="30"/>
        <v>462</v>
      </c>
      <c r="C481" s="14"/>
      <c r="D481" s="14"/>
      <c r="E481" s="14"/>
      <c r="F481" s="14"/>
      <c r="G481" s="14"/>
      <c r="H481" s="14"/>
      <c r="I481" s="14"/>
    </row>
    <row r="482" spans="2:9" x14ac:dyDescent="0.25">
      <c r="B482" s="2">
        <f t="shared" si="30"/>
        <v>463</v>
      </c>
      <c r="C482" s="14"/>
      <c r="D482" s="14"/>
      <c r="E482" s="14"/>
      <c r="F482" s="14"/>
      <c r="G482" s="14"/>
      <c r="H482" s="14"/>
      <c r="I482" s="14"/>
    </row>
    <row r="483" spans="2:9" x14ac:dyDescent="0.25">
      <c r="B483" s="2">
        <f t="shared" si="30"/>
        <v>464</v>
      </c>
      <c r="C483" s="14"/>
      <c r="D483" s="14"/>
      <c r="E483" s="14"/>
      <c r="F483" s="14"/>
      <c r="G483" s="14"/>
      <c r="H483" s="14"/>
      <c r="I483" s="14"/>
    </row>
    <row r="484" spans="2:9" x14ac:dyDescent="0.25">
      <c r="B484" s="2">
        <f t="shared" si="30"/>
        <v>465</v>
      </c>
      <c r="C484" s="14"/>
      <c r="D484" s="14"/>
      <c r="E484" s="14"/>
      <c r="F484" s="14"/>
      <c r="G484" s="14"/>
      <c r="H484" s="14"/>
      <c r="I484" s="14"/>
    </row>
    <row r="485" spans="2:9" x14ac:dyDescent="0.25">
      <c r="B485" s="2">
        <f t="shared" si="30"/>
        <v>466</v>
      </c>
      <c r="C485" s="14"/>
      <c r="D485" s="14"/>
      <c r="E485" s="14"/>
      <c r="F485" s="14"/>
      <c r="G485" s="14"/>
      <c r="H485" s="14"/>
      <c r="I485" s="14"/>
    </row>
    <row r="486" spans="2:9" x14ac:dyDescent="0.25">
      <c r="B486" s="2">
        <f t="shared" si="30"/>
        <v>467</v>
      </c>
      <c r="C486" s="14"/>
      <c r="D486" s="14"/>
      <c r="E486" s="14"/>
      <c r="F486" s="14"/>
      <c r="G486" s="14"/>
      <c r="H486" s="14"/>
      <c r="I486" s="14"/>
    </row>
    <row r="487" spans="2:9" x14ac:dyDescent="0.25">
      <c r="B487" s="2">
        <f t="shared" si="30"/>
        <v>468</v>
      </c>
      <c r="C487" s="14"/>
      <c r="D487" s="14"/>
      <c r="E487" s="14"/>
      <c r="F487" s="14"/>
      <c r="G487" s="14"/>
      <c r="H487" s="14"/>
      <c r="I487" s="14"/>
    </row>
    <row r="488" spans="2:9" x14ac:dyDescent="0.25">
      <c r="B488" s="2">
        <f t="shared" si="30"/>
        <v>469</v>
      </c>
      <c r="C488" s="14"/>
      <c r="D488" s="14"/>
      <c r="E488" s="14"/>
      <c r="F488" s="14"/>
      <c r="G488" s="14"/>
      <c r="H488" s="14"/>
      <c r="I488" s="14"/>
    </row>
    <row r="489" spans="2:9" x14ac:dyDescent="0.25">
      <c r="B489" s="2">
        <f t="shared" si="30"/>
        <v>470</v>
      </c>
      <c r="C489" s="14"/>
      <c r="D489" s="14"/>
      <c r="E489" s="14"/>
      <c r="F489" s="14"/>
      <c r="G489" s="14"/>
      <c r="H489" s="14"/>
      <c r="I489" s="14"/>
    </row>
    <row r="490" spans="2:9" x14ac:dyDescent="0.25">
      <c r="B490" s="2">
        <f t="shared" si="30"/>
        <v>471</v>
      </c>
      <c r="C490" s="14"/>
      <c r="D490" s="14"/>
      <c r="E490" s="14"/>
      <c r="F490" s="14"/>
      <c r="G490" s="14"/>
      <c r="H490" s="14"/>
      <c r="I490" s="14"/>
    </row>
    <row r="491" spans="2:9" x14ac:dyDescent="0.25">
      <c r="B491" s="2">
        <f t="shared" si="30"/>
        <v>472</v>
      </c>
      <c r="C491" s="14"/>
      <c r="D491" s="14"/>
      <c r="E491" s="14"/>
      <c r="F491" s="14"/>
      <c r="G491" s="14"/>
      <c r="H491" s="14"/>
      <c r="I491" s="14"/>
    </row>
    <row r="492" spans="2:9" x14ac:dyDescent="0.25">
      <c r="B492" s="2">
        <f t="shared" si="30"/>
        <v>473</v>
      </c>
      <c r="C492" s="14"/>
      <c r="D492" s="14"/>
      <c r="E492" s="14"/>
      <c r="F492" s="14"/>
      <c r="G492" s="14"/>
      <c r="H492" s="14"/>
      <c r="I492" s="14"/>
    </row>
    <row r="493" spans="2:9" x14ac:dyDescent="0.25">
      <c r="B493" s="2">
        <f t="shared" si="30"/>
        <v>474</v>
      </c>
      <c r="C493" s="14"/>
      <c r="D493" s="14"/>
      <c r="E493" s="14"/>
      <c r="F493" s="14"/>
      <c r="G493" s="14"/>
      <c r="H493" s="14"/>
      <c r="I493" s="14"/>
    </row>
    <row r="494" spans="2:9" x14ac:dyDescent="0.25">
      <c r="B494" s="2">
        <f t="shared" si="30"/>
        <v>475</v>
      </c>
      <c r="C494" s="14"/>
      <c r="D494" s="14"/>
      <c r="E494" s="14"/>
      <c r="F494" s="14"/>
      <c r="G494" s="14"/>
      <c r="H494" s="14"/>
      <c r="I494" s="14"/>
    </row>
    <row r="495" spans="2:9" x14ac:dyDescent="0.25">
      <c r="B495" s="2">
        <f t="shared" si="30"/>
        <v>476</v>
      </c>
      <c r="C495" s="14"/>
      <c r="D495" s="14"/>
      <c r="E495" s="14"/>
      <c r="F495" s="14"/>
      <c r="G495" s="14"/>
      <c r="H495" s="14"/>
      <c r="I495" s="14"/>
    </row>
    <row r="496" spans="2:9" x14ac:dyDescent="0.25">
      <c r="B496" s="2">
        <f t="shared" si="30"/>
        <v>477</v>
      </c>
      <c r="C496" s="14"/>
      <c r="D496" s="14"/>
      <c r="E496" s="14"/>
      <c r="F496" s="14"/>
      <c r="G496" s="14"/>
      <c r="H496" s="14"/>
      <c r="I496" s="14"/>
    </row>
    <row r="497" spans="2:9" x14ac:dyDescent="0.25">
      <c r="B497" s="2">
        <f t="shared" si="30"/>
        <v>478</v>
      </c>
      <c r="C497" s="14"/>
      <c r="D497" s="14"/>
      <c r="E497" s="14"/>
      <c r="F497" s="14"/>
      <c r="G497" s="14"/>
      <c r="H497" s="14"/>
      <c r="I497" s="14"/>
    </row>
    <row r="498" spans="2:9" x14ac:dyDescent="0.25">
      <c r="B498" s="2">
        <f t="shared" si="30"/>
        <v>479</v>
      </c>
      <c r="C498" s="14"/>
      <c r="D498" s="14"/>
      <c r="E498" s="14"/>
      <c r="F498" s="14"/>
      <c r="G498" s="14"/>
      <c r="H498" s="14"/>
      <c r="I498" s="14"/>
    </row>
    <row r="499" spans="2:9" x14ac:dyDescent="0.25">
      <c r="B499" s="2">
        <f t="shared" si="30"/>
        <v>480</v>
      </c>
      <c r="C499" s="14"/>
      <c r="D499" s="14"/>
      <c r="E499" s="14"/>
      <c r="F499" s="14"/>
      <c r="G499" s="14"/>
      <c r="H499" s="14"/>
      <c r="I499" s="14"/>
    </row>
    <row r="500" spans="2:9" x14ac:dyDescent="0.25">
      <c r="B500" s="2">
        <f t="shared" si="30"/>
        <v>481</v>
      </c>
      <c r="C500" s="14"/>
      <c r="D500" s="14"/>
      <c r="E500" s="14"/>
      <c r="F500" s="14"/>
      <c r="G500" s="14"/>
      <c r="H500" s="14"/>
      <c r="I500" s="14"/>
    </row>
    <row r="501" spans="2:9" x14ac:dyDescent="0.25">
      <c r="B501" s="2">
        <f t="shared" si="30"/>
        <v>482</v>
      </c>
      <c r="C501" s="14"/>
      <c r="D501" s="14"/>
      <c r="E501" s="14"/>
      <c r="F501" s="14"/>
      <c r="G501" s="14"/>
      <c r="H501" s="14"/>
      <c r="I501" s="14"/>
    </row>
    <row r="502" spans="2:9" x14ac:dyDescent="0.25">
      <c r="B502" s="2">
        <f t="shared" si="30"/>
        <v>483</v>
      </c>
      <c r="C502" s="14"/>
      <c r="D502" s="14"/>
      <c r="E502" s="14"/>
      <c r="F502" s="14"/>
      <c r="G502" s="14"/>
      <c r="H502" s="14"/>
      <c r="I502" s="14"/>
    </row>
    <row r="503" spans="2:9" x14ac:dyDescent="0.25">
      <c r="B503" s="2">
        <f t="shared" si="30"/>
        <v>484</v>
      </c>
      <c r="C503" s="14"/>
      <c r="D503" s="14"/>
      <c r="E503" s="14"/>
      <c r="F503" s="14"/>
      <c r="G503" s="14"/>
      <c r="H503" s="14"/>
      <c r="I503" s="14"/>
    </row>
    <row r="504" spans="2:9" x14ac:dyDescent="0.25">
      <c r="B504" s="2">
        <f t="shared" si="30"/>
        <v>485</v>
      </c>
      <c r="C504" s="14"/>
      <c r="D504" s="14"/>
      <c r="E504" s="14"/>
      <c r="F504" s="14"/>
      <c r="G504" s="14"/>
      <c r="H504" s="14"/>
      <c r="I504" s="14"/>
    </row>
    <row r="505" spans="2:9" x14ac:dyDescent="0.25">
      <c r="B505" s="2">
        <f t="shared" si="30"/>
        <v>486</v>
      </c>
      <c r="C505" s="14"/>
      <c r="D505" s="14"/>
      <c r="E505" s="14"/>
      <c r="F505" s="14"/>
      <c r="G505" s="14"/>
      <c r="H505" s="14"/>
      <c r="I505" s="14"/>
    </row>
    <row r="506" spans="2:9" x14ac:dyDescent="0.25">
      <c r="B506" s="2">
        <f t="shared" si="30"/>
        <v>487</v>
      </c>
      <c r="C506" s="14"/>
      <c r="D506" s="14"/>
      <c r="E506" s="14"/>
      <c r="F506" s="14"/>
      <c r="G506" s="14"/>
      <c r="H506" s="14"/>
      <c r="I506" s="14"/>
    </row>
    <row r="507" spans="2:9" x14ac:dyDescent="0.25">
      <c r="B507" s="2">
        <f t="shared" si="30"/>
        <v>488</v>
      </c>
      <c r="C507" s="14"/>
      <c r="D507" s="14"/>
      <c r="E507" s="14"/>
      <c r="F507" s="14"/>
      <c r="G507" s="14"/>
      <c r="H507" s="14"/>
      <c r="I507" s="14"/>
    </row>
    <row r="508" spans="2:9" x14ac:dyDescent="0.25">
      <c r="B508" s="2">
        <f t="shared" si="30"/>
        <v>489</v>
      </c>
      <c r="C508" s="14"/>
      <c r="D508" s="14"/>
      <c r="E508" s="14"/>
      <c r="F508" s="14"/>
      <c r="G508" s="14"/>
      <c r="H508" s="14"/>
      <c r="I508" s="14"/>
    </row>
    <row r="509" spans="2:9" x14ac:dyDescent="0.25">
      <c r="B509" s="2">
        <f t="shared" si="30"/>
        <v>490</v>
      </c>
      <c r="C509" s="14"/>
      <c r="D509" s="14"/>
      <c r="E509" s="14"/>
      <c r="F509" s="14"/>
      <c r="G509" s="14"/>
      <c r="H509" s="14"/>
      <c r="I509" s="14"/>
    </row>
    <row r="510" spans="2:9" x14ac:dyDescent="0.25">
      <c r="B510" s="2">
        <f t="shared" si="30"/>
        <v>491</v>
      </c>
      <c r="C510" s="14"/>
      <c r="D510" s="14"/>
      <c r="E510" s="14"/>
      <c r="F510" s="14"/>
      <c r="G510" s="14"/>
      <c r="H510" s="14"/>
      <c r="I510" s="14"/>
    </row>
    <row r="511" spans="2:9" x14ac:dyDescent="0.25">
      <c r="B511" s="2">
        <f t="shared" si="30"/>
        <v>492</v>
      </c>
      <c r="C511" s="14"/>
      <c r="D511" s="14"/>
      <c r="E511" s="14"/>
      <c r="F511" s="14"/>
      <c r="G511" s="14"/>
      <c r="H511" s="14"/>
      <c r="I511" s="14"/>
    </row>
    <row r="512" spans="2:9" x14ac:dyDescent="0.25">
      <c r="B512" s="2">
        <f t="shared" si="30"/>
        <v>493</v>
      </c>
      <c r="C512" s="14"/>
      <c r="D512" s="14"/>
      <c r="E512" s="14"/>
      <c r="F512" s="14"/>
      <c r="G512" s="14"/>
      <c r="H512" s="14"/>
      <c r="I512" s="14"/>
    </row>
    <row r="513" spans="2:9" x14ac:dyDescent="0.25">
      <c r="B513" s="2">
        <f t="shared" si="30"/>
        <v>494</v>
      </c>
      <c r="C513" s="14"/>
      <c r="D513" s="14"/>
      <c r="E513" s="14"/>
      <c r="F513" s="14"/>
      <c r="G513" s="14"/>
      <c r="H513" s="14"/>
      <c r="I513" s="14"/>
    </row>
    <row r="514" spans="2:9" x14ac:dyDescent="0.25">
      <c r="B514" s="2">
        <f t="shared" si="30"/>
        <v>495</v>
      </c>
      <c r="C514" s="14"/>
      <c r="D514" s="14"/>
      <c r="E514" s="14"/>
      <c r="F514" s="14"/>
      <c r="G514" s="14"/>
      <c r="H514" s="14"/>
      <c r="I514" s="14"/>
    </row>
    <row r="515" spans="2:9" x14ac:dyDescent="0.25">
      <c r="B515" s="2">
        <f t="shared" si="30"/>
        <v>496</v>
      </c>
      <c r="C515" s="14"/>
      <c r="D515" s="14"/>
      <c r="E515" s="14"/>
      <c r="F515" s="14"/>
      <c r="G515" s="14"/>
      <c r="H515" s="14"/>
      <c r="I515" s="14"/>
    </row>
    <row r="516" spans="2:9" x14ac:dyDescent="0.25">
      <c r="B516" s="2">
        <f t="shared" si="30"/>
        <v>497</v>
      </c>
      <c r="C516" s="14"/>
      <c r="D516" s="14"/>
      <c r="E516" s="14"/>
      <c r="F516" s="14"/>
      <c r="G516" s="14"/>
      <c r="H516" s="14"/>
      <c r="I516" s="14"/>
    </row>
    <row r="517" spans="2:9" x14ac:dyDescent="0.25">
      <c r="B517" s="2">
        <f t="shared" si="30"/>
        <v>498</v>
      </c>
      <c r="C517" s="14"/>
      <c r="D517" s="14"/>
      <c r="E517" s="14"/>
      <c r="F517" s="14"/>
      <c r="G517" s="14"/>
      <c r="H517" s="14"/>
      <c r="I517" s="14"/>
    </row>
    <row r="518" spans="2:9" x14ac:dyDescent="0.25">
      <c r="B518" s="2">
        <f t="shared" si="30"/>
        <v>499</v>
      </c>
      <c r="C518" s="14"/>
      <c r="D518" s="14"/>
      <c r="E518" s="14"/>
      <c r="F518" s="14"/>
      <c r="G518" s="14"/>
      <c r="H518" s="14"/>
      <c r="I518" s="14"/>
    </row>
    <row r="519" spans="2:9" x14ac:dyDescent="0.25">
      <c r="B519" s="2">
        <f t="shared" si="30"/>
        <v>500</v>
      </c>
      <c r="C519" s="14"/>
      <c r="D519" s="14"/>
      <c r="E519" s="14"/>
      <c r="F519" s="14"/>
      <c r="G519" s="14"/>
      <c r="H519" s="14"/>
      <c r="I519" s="14"/>
    </row>
    <row r="520" spans="2:9" x14ac:dyDescent="0.25">
      <c r="B520" s="2">
        <f t="shared" si="30"/>
        <v>501</v>
      </c>
      <c r="C520" s="14"/>
      <c r="D520" s="14"/>
      <c r="E520" s="14"/>
      <c r="F520" s="14"/>
      <c r="G520" s="14"/>
      <c r="H520" s="14"/>
      <c r="I520" s="14"/>
    </row>
    <row r="521" spans="2:9" x14ac:dyDescent="0.25">
      <c r="B521" s="2">
        <f t="shared" si="30"/>
        <v>502</v>
      </c>
      <c r="C521" s="14"/>
      <c r="D521" s="14"/>
      <c r="E521" s="14"/>
      <c r="F521" s="14"/>
      <c r="G521" s="14"/>
      <c r="H521" s="14"/>
      <c r="I521" s="14"/>
    </row>
    <row r="522" spans="2:9" x14ac:dyDescent="0.25">
      <c r="B522" s="2">
        <f t="shared" si="30"/>
        <v>503</v>
      </c>
      <c r="C522" s="14"/>
      <c r="D522" s="14"/>
      <c r="E522" s="14"/>
      <c r="F522" s="14"/>
      <c r="G522" s="14"/>
      <c r="H522" s="14"/>
      <c r="I522" s="14"/>
    </row>
    <row r="523" spans="2:9" x14ac:dyDescent="0.25">
      <c r="B523" s="2">
        <f t="shared" si="30"/>
        <v>504</v>
      </c>
      <c r="C523" s="14"/>
      <c r="D523" s="14"/>
      <c r="E523" s="14"/>
      <c r="F523" s="14"/>
      <c r="G523" s="14"/>
      <c r="H523" s="14"/>
      <c r="I523" s="14"/>
    </row>
    <row r="524" spans="2:9" x14ac:dyDescent="0.25">
      <c r="B524" s="2">
        <f t="shared" si="30"/>
        <v>505</v>
      </c>
      <c r="C524" s="14"/>
      <c r="D524" s="14"/>
      <c r="E524" s="14"/>
      <c r="F524" s="14"/>
      <c r="G524" s="14"/>
      <c r="H524" s="14"/>
      <c r="I524" s="14"/>
    </row>
    <row r="525" spans="2:9" x14ac:dyDescent="0.25">
      <c r="B525" s="2">
        <f t="shared" si="30"/>
        <v>506</v>
      </c>
      <c r="C525" s="14"/>
      <c r="D525" s="14"/>
      <c r="E525" s="14"/>
      <c r="F525" s="14"/>
      <c r="G525" s="14"/>
      <c r="H525" s="14"/>
      <c r="I525" s="14"/>
    </row>
    <row r="526" spans="2:9" x14ac:dyDescent="0.25">
      <c r="B526" s="2">
        <f t="shared" si="30"/>
        <v>507</v>
      </c>
      <c r="C526" s="14"/>
      <c r="D526" s="14"/>
      <c r="E526" s="14"/>
      <c r="F526" s="14"/>
      <c r="G526" s="14"/>
      <c r="H526" s="14"/>
      <c r="I526" s="14"/>
    </row>
    <row r="527" spans="2:9" x14ac:dyDescent="0.25">
      <c r="B527" s="2">
        <f t="shared" si="30"/>
        <v>508</v>
      </c>
      <c r="C527" s="14"/>
      <c r="D527" s="14"/>
      <c r="E527" s="14"/>
      <c r="F527" s="14"/>
      <c r="G527" s="14"/>
      <c r="H527" s="14"/>
      <c r="I527" s="14"/>
    </row>
    <row r="528" spans="2:9" x14ac:dyDescent="0.25">
      <c r="B528" s="2">
        <f t="shared" si="30"/>
        <v>509</v>
      </c>
      <c r="C528" s="14"/>
      <c r="D528" s="14"/>
      <c r="E528" s="14"/>
      <c r="F528" s="14"/>
      <c r="G528" s="14"/>
      <c r="H528" s="14"/>
      <c r="I528" s="14"/>
    </row>
    <row r="529" spans="2:9" x14ac:dyDescent="0.25">
      <c r="B529" s="2">
        <f t="shared" si="30"/>
        <v>510</v>
      </c>
      <c r="C529" s="14"/>
      <c r="D529" s="14"/>
      <c r="E529" s="14"/>
      <c r="F529" s="14"/>
      <c r="G529" s="14"/>
      <c r="H529" s="14"/>
      <c r="I529" s="14"/>
    </row>
    <row r="530" spans="2:9" x14ac:dyDescent="0.25">
      <c r="B530" s="2">
        <f t="shared" si="30"/>
        <v>511</v>
      </c>
      <c r="C530" s="14"/>
      <c r="D530" s="14"/>
      <c r="E530" s="14"/>
      <c r="F530" s="14"/>
      <c r="G530" s="14"/>
      <c r="H530" s="14"/>
      <c r="I530" s="14"/>
    </row>
    <row r="531" spans="2:9" x14ac:dyDescent="0.25">
      <c r="B531" s="2">
        <f t="shared" si="30"/>
        <v>512</v>
      </c>
      <c r="C531" s="14"/>
      <c r="D531" s="14"/>
      <c r="E531" s="14"/>
      <c r="F531" s="14"/>
      <c r="G531" s="14"/>
      <c r="H531" s="14"/>
      <c r="I531" s="14"/>
    </row>
    <row r="532" spans="2:9" x14ac:dyDescent="0.25">
      <c r="B532" s="2">
        <f t="shared" si="30"/>
        <v>513</v>
      </c>
      <c r="C532" s="14"/>
      <c r="D532" s="14"/>
      <c r="E532" s="14"/>
      <c r="F532" s="14"/>
      <c r="G532" s="14"/>
      <c r="H532" s="14"/>
      <c r="I532" s="14"/>
    </row>
    <row r="533" spans="2:9" x14ac:dyDescent="0.25">
      <c r="B533" s="2">
        <f t="shared" ref="B533:B596" si="31">B532+1</f>
        <v>514</v>
      </c>
      <c r="C533" s="14"/>
      <c r="D533" s="14"/>
      <c r="E533" s="14"/>
      <c r="F533" s="14"/>
      <c r="G533" s="14"/>
      <c r="H533" s="14"/>
      <c r="I533" s="14"/>
    </row>
    <row r="534" spans="2:9" x14ac:dyDescent="0.25">
      <c r="B534" s="2">
        <f t="shared" si="31"/>
        <v>515</v>
      </c>
      <c r="C534" s="14"/>
      <c r="D534" s="14"/>
      <c r="E534" s="14"/>
      <c r="F534" s="14"/>
      <c r="G534" s="14"/>
      <c r="H534" s="14"/>
      <c r="I534" s="14"/>
    </row>
    <row r="535" spans="2:9" x14ac:dyDescent="0.25">
      <c r="B535" s="2">
        <f t="shared" si="31"/>
        <v>516</v>
      </c>
      <c r="C535" s="14"/>
      <c r="D535" s="14"/>
      <c r="E535" s="14"/>
      <c r="F535" s="14"/>
      <c r="G535" s="14"/>
      <c r="H535" s="14"/>
      <c r="I535" s="14"/>
    </row>
    <row r="536" spans="2:9" x14ac:dyDescent="0.25">
      <c r="B536" s="2">
        <f t="shared" si="31"/>
        <v>517</v>
      </c>
      <c r="C536" s="14"/>
      <c r="D536" s="14"/>
      <c r="E536" s="14"/>
      <c r="F536" s="14"/>
      <c r="G536" s="14"/>
      <c r="H536" s="14"/>
      <c r="I536" s="14"/>
    </row>
    <row r="537" spans="2:9" x14ac:dyDescent="0.25">
      <c r="B537" s="2">
        <f t="shared" si="31"/>
        <v>518</v>
      </c>
      <c r="C537" s="14"/>
      <c r="D537" s="14"/>
      <c r="E537" s="14"/>
      <c r="F537" s="14"/>
      <c r="G537" s="14"/>
      <c r="H537" s="14"/>
      <c r="I537" s="14"/>
    </row>
    <row r="538" spans="2:9" x14ac:dyDescent="0.25">
      <c r="B538" s="2">
        <f t="shared" si="31"/>
        <v>519</v>
      </c>
      <c r="C538" s="14"/>
      <c r="D538" s="14"/>
      <c r="E538" s="14"/>
      <c r="F538" s="14"/>
      <c r="G538" s="14"/>
      <c r="H538" s="14"/>
      <c r="I538" s="14"/>
    </row>
    <row r="539" spans="2:9" x14ac:dyDescent="0.25">
      <c r="B539" s="2">
        <f t="shared" si="31"/>
        <v>520</v>
      </c>
      <c r="C539" s="14"/>
      <c r="D539" s="14"/>
      <c r="E539" s="14"/>
      <c r="F539" s="14"/>
      <c r="G539" s="14"/>
      <c r="H539" s="14"/>
      <c r="I539" s="14"/>
    </row>
    <row r="540" spans="2:9" x14ac:dyDescent="0.25">
      <c r="B540" s="2">
        <f t="shared" si="31"/>
        <v>521</v>
      </c>
      <c r="C540" s="14"/>
      <c r="D540" s="14"/>
      <c r="E540" s="14"/>
      <c r="F540" s="14"/>
      <c r="G540" s="14"/>
      <c r="H540" s="14"/>
      <c r="I540" s="14"/>
    </row>
    <row r="541" spans="2:9" x14ac:dyDescent="0.25">
      <c r="B541" s="2">
        <f t="shared" si="31"/>
        <v>522</v>
      </c>
      <c r="C541" s="14"/>
      <c r="D541" s="14"/>
      <c r="E541" s="14"/>
      <c r="F541" s="14"/>
      <c r="G541" s="14"/>
      <c r="H541" s="14"/>
      <c r="I541" s="14"/>
    </row>
    <row r="542" spans="2:9" x14ac:dyDescent="0.25">
      <c r="B542" s="2">
        <f t="shared" si="31"/>
        <v>523</v>
      </c>
      <c r="C542" s="14"/>
      <c r="D542" s="14"/>
      <c r="E542" s="14"/>
      <c r="F542" s="14"/>
      <c r="G542" s="14"/>
      <c r="H542" s="14"/>
      <c r="I542" s="14"/>
    </row>
    <row r="543" spans="2:9" x14ac:dyDescent="0.25">
      <c r="B543" s="2">
        <f t="shared" si="31"/>
        <v>524</v>
      </c>
      <c r="C543" s="14"/>
      <c r="D543" s="14"/>
      <c r="E543" s="14"/>
      <c r="F543" s="14"/>
      <c r="G543" s="14"/>
      <c r="H543" s="14"/>
      <c r="I543" s="14"/>
    </row>
    <row r="544" spans="2:9" x14ac:dyDescent="0.25">
      <c r="B544" s="2">
        <f t="shared" si="31"/>
        <v>525</v>
      </c>
      <c r="C544" s="14"/>
      <c r="D544" s="14"/>
      <c r="E544" s="14"/>
      <c r="F544" s="14"/>
      <c r="G544" s="14"/>
      <c r="H544" s="14"/>
      <c r="I544" s="14"/>
    </row>
    <row r="545" spans="2:9" x14ac:dyDescent="0.25">
      <c r="B545" s="2">
        <f t="shared" si="31"/>
        <v>526</v>
      </c>
      <c r="C545" s="14"/>
      <c r="D545" s="14"/>
      <c r="E545" s="14"/>
      <c r="F545" s="14"/>
      <c r="G545" s="14"/>
      <c r="H545" s="14"/>
      <c r="I545" s="14"/>
    </row>
    <row r="546" spans="2:9" x14ac:dyDescent="0.25">
      <c r="B546" s="2">
        <f t="shared" si="31"/>
        <v>527</v>
      </c>
      <c r="C546" s="14"/>
      <c r="D546" s="14"/>
      <c r="E546" s="14"/>
      <c r="F546" s="14"/>
      <c r="G546" s="14"/>
      <c r="H546" s="14"/>
      <c r="I546" s="14"/>
    </row>
    <row r="547" spans="2:9" x14ac:dyDescent="0.25">
      <c r="B547" s="2">
        <f t="shared" si="31"/>
        <v>528</v>
      </c>
      <c r="C547" s="14"/>
      <c r="D547" s="14"/>
      <c r="E547" s="14"/>
      <c r="F547" s="14"/>
      <c r="G547" s="14"/>
      <c r="H547" s="14"/>
      <c r="I547" s="14"/>
    </row>
    <row r="548" spans="2:9" x14ac:dyDescent="0.25">
      <c r="B548" s="2">
        <f t="shared" si="31"/>
        <v>529</v>
      </c>
      <c r="C548" s="14"/>
      <c r="D548" s="14"/>
      <c r="E548" s="14"/>
      <c r="F548" s="14"/>
      <c r="G548" s="14"/>
      <c r="H548" s="14"/>
      <c r="I548" s="14"/>
    </row>
    <row r="549" spans="2:9" x14ac:dyDescent="0.25">
      <c r="B549" s="2">
        <f t="shared" si="31"/>
        <v>530</v>
      </c>
      <c r="C549" s="14"/>
      <c r="D549" s="14"/>
      <c r="E549" s="14"/>
      <c r="F549" s="14"/>
      <c r="G549" s="14"/>
      <c r="H549" s="14"/>
      <c r="I549" s="14"/>
    </row>
    <row r="550" spans="2:9" x14ac:dyDescent="0.25">
      <c r="B550" s="2">
        <f t="shared" si="31"/>
        <v>531</v>
      </c>
      <c r="C550" s="14"/>
      <c r="D550" s="14"/>
      <c r="E550" s="14"/>
      <c r="F550" s="14"/>
      <c r="G550" s="14"/>
      <c r="H550" s="14"/>
      <c r="I550" s="14"/>
    </row>
    <row r="551" spans="2:9" x14ac:dyDescent="0.25">
      <c r="B551" s="2">
        <f t="shared" si="31"/>
        <v>532</v>
      </c>
      <c r="C551" s="14"/>
      <c r="D551" s="14"/>
      <c r="E551" s="14"/>
      <c r="F551" s="14"/>
      <c r="G551" s="14"/>
      <c r="H551" s="14"/>
      <c r="I551" s="14"/>
    </row>
    <row r="552" spans="2:9" x14ac:dyDescent="0.25">
      <c r="B552" s="2">
        <f t="shared" si="31"/>
        <v>533</v>
      </c>
      <c r="C552" s="14"/>
      <c r="D552" s="14"/>
      <c r="E552" s="14"/>
      <c r="F552" s="14"/>
      <c r="G552" s="14"/>
      <c r="H552" s="14"/>
      <c r="I552" s="14"/>
    </row>
    <row r="553" spans="2:9" x14ac:dyDescent="0.25">
      <c r="B553" s="2">
        <f t="shared" si="31"/>
        <v>534</v>
      </c>
      <c r="C553" s="14"/>
      <c r="D553" s="14"/>
      <c r="E553" s="14"/>
      <c r="F553" s="14"/>
      <c r="G553" s="14"/>
      <c r="H553" s="14"/>
      <c r="I553" s="14"/>
    </row>
    <row r="554" spans="2:9" x14ac:dyDescent="0.25">
      <c r="B554" s="2">
        <f t="shared" si="31"/>
        <v>535</v>
      </c>
      <c r="C554" s="14"/>
      <c r="D554" s="14"/>
      <c r="E554" s="14"/>
      <c r="F554" s="14"/>
      <c r="G554" s="14"/>
      <c r="H554" s="14"/>
      <c r="I554" s="14"/>
    </row>
    <row r="555" spans="2:9" x14ac:dyDescent="0.25">
      <c r="B555" s="2">
        <f t="shared" si="31"/>
        <v>536</v>
      </c>
      <c r="C555" s="14"/>
      <c r="D555" s="14"/>
      <c r="E555" s="14"/>
      <c r="F555" s="14"/>
      <c r="G555" s="14"/>
      <c r="H555" s="14"/>
      <c r="I555" s="14"/>
    </row>
    <row r="556" spans="2:9" x14ac:dyDescent="0.25">
      <c r="B556" s="2">
        <f t="shared" si="31"/>
        <v>537</v>
      </c>
      <c r="C556" s="14"/>
      <c r="D556" s="14"/>
      <c r="E556" s="14"/>
      <c r="F556" s="14"/>
      <c r="G556" s="14"/>
      <c r="H556" s="14"/>
      <c r="I556" s="14"/>
    </row>
    <row r="557" spans="2:9" x14ac:dyDescent="0.25">
      <c r="B557" s="2">
        <f t="shared" si="31"/>
        <v>538</v>
      </c>
      <c r="C557" s="14"/>
      <c r="D557" s="14"/>
      <c r="E557" s="14"/>
      <c r="F557" s="14"/>
      <c r="G557" s="14"/>
      <c r="H557" s="14"/>
      <c r="I557" s="14"/>
    </row>
    <row r="558" spans="2:9" x14ac:dyDescent="0.25">
      <c r="B558" s="2">
        <f t="shared" si="31"/>
        <v>539</v>
      </c>
      <c r="C558" s="14"/>
      <c r="D558" s="14"/>
      <c r="E558" s="14"/>
      <c r="F558" s="14"/>
      <c r="G558" s="14"/>
      <c r="H558" s="14"/>
      <c r="I558" s="14"/>
    </row>
    <row r="559" spans="2:9" x14ac:dyDescent="0.25">
      <c r="B559" s="2">
        <f t="shared" si="31"/>
        <v>540</v>
      </c>
      <c r="C559" s="14"/>
      <c r="D559" s="14"/>
      <c r="E559" s="14"/>
      <c r="F559" s="14"/>
      <c r="G559" s="14"/>
      <c r="H559" s="14"/>
      <c r="I559" s="14"/>
    </row>
    <row r="560" spans="2:9" x14ac:dyDescent="0.25">
      <c r="B560" s="2">
        <f t="shared" si="31"/>
        <v>541</v>
      </c>
      <c r="C560" s="14"/>
      <c r="D560" s="14"/>
      <c r="E560" s="14"/>
      <c r="F560" s="14"/>
      <c r="G560" s="14"/>
      <c r="H560" s="14"/>
      <c r="I560" s="14"/>
    </row>
    <row r="561" spans="2:9" x14ac:dyDescent="0.25">
      <c r="B561" s="2">
        <f t="shared" si="31"/>
        <v>542</v>
      </c>
      <c r="C561" s="14"/>
      <c r="D561" s="14"/>
      <c r="E561" s="14"/>
      <c r="F561" s="14"/>
      <c r="G561" s="14"/>
      <c r="H561" s="14"/>
      <c r="I561" s="14"/>
    </row>
    <row r="562" spans="2:9" x14ac:dyDescent="0.25">
      <c r="B562" s="2">
        <f t="shared" si="31"/>
        <v>543</v>
      </c>
      <c r="C562" s="14"/>
      <c r="D562" s="14"/>
      <c r="E562" s="14"/>
      <c r="F562" s="14"/>
      <c r="G562" s="14"/>
      <c r="H562" s="14"/>
      <c r="I562" s="14"/>
    </row>
    <row r="563" spans="2:9" x14ac:dyDescent="0.25">
      <c r="B563" s="2">
        <f t="shared" si="31"/>
        <v>544</v>
      </c>
      <c r="C563" s="14"/>
      <c r="D563" s="14"/>
      <c r="E563" s="14"/>
      <c r="F563" s="14"/>
      <c r="G563" s="14"/>
      <c r="H563" s="14"/>
      <c r="I563" s="14"/>
    </row>
    <row r="564" spans="2:9" x14ac:dyDescent="0.25">
      <c r="B564" s="2">
        <f t="shared" si="31"/>
        <v>545</v>
      </c>
      <c r="C564" s="14"/>
      <c r="D564" s="14"/>
      <c r="E564" s="14"/>
      <c r="F564" s="14"/>
      <c r="G564" s="14"/>
      <c r="H564" s="14"/>
      <c r="I564" s="14"/>
    </row>
    <row r="565" spans="2:9" x14ac:dyDescent="0.25">
      <c r="B565" s="2">
        <f t="shared" si="31"/>
        <v>546</v>
      </c>
      <c r="C565" s="14"/>
      <c r="D565" s="14"/>
      <c r="E565" s="14"/>
      <c r="F565" s="14"/>
      <c r="G565" s="14"/>
      <c r="H565" s="14"/>
      <c r="I565" s="14"/>
    </row>
    <row r="566" spans="2:9" x14ac:dyDescent="0.25">
      <c r="B566" s="2">
        <f t="shared" si="31"/>
        <v>547</v>
      </c>
      <c r="C566" s="14"/>
      <c r="D566" s="14"/>
      <c r="E566" s="14"/>
      <c r="F566" s="14"/>
      <c r="G566" s="14"/>
      <c r="H566" s="14"/>
      <c r="I566" s="14"/>
    </row>
    <row r="567" spans="2:9" x14ac:dyDescent="0.25">
      <c r="B567" s="2">
        <f t="shared" si="31"/>
        <v>548</v>
      </c>
      <c r="C567" s="14"/>
      <c r="D567" s="14"/>
      <c r="E567" s="14"/>
      <c r="F567" s="14"/>
      <c r="G567" s="14"/>
      <c r="H567" s="14"/>
      <c r="I567" s="14"/>
    </row>
    <row r="568" spans="2:9" x14ac:dyDescent="0.25">
      <c r="B568" s="2">
        <f t="shared" si="31"/>
        <v>549</v>
      </c>
      <c r="C568" s="14"/>
      <c r="D568" s="14"/>
      <c r="E568" s="14"/>
      <c r="F568" s="14"/>
      <c r="G568" s="14"/>
      <c r="H568" s="14"/>
      <c r="I568" s="14"/>
    </row>
    <row r="569" spans="2:9" x14ac:dyDescent="0.25">
      <c r="B569" s="2">
        <f t="shared" si="31"/>
        <v>550</v>
      </c>
      <c r="C569" s="14"/>
      <c r="D569" s="14"/>
      <c r="E569" s="14"/>
      <c r="F569" s="14"/>
      <c r="G569" s="14"/>
      <c r="H569" s="14"/>
      <c r="I569" s="14"/>
    </row>
    <row r="570" spans="2:9" x14ac:dyDescent="0.25">
      <c r="B570" s="2">
        <f t="shared" si="31"/>
        <v>551</v>
      </c>
      <c r="C570" s="14"/>
      <c r="D570" s="14"/>
      <c r="E570" s="14"/>
      <c r="F570" s="14"/>
      <c r="G570" s="14"/>
      <c r="H570" s="14"/>
      <c r="I570" s="14"/>
    </row>
    <row r="571" spans="2:9" x14ac:dyDescent="0.25">
      <c r="B571" s="2">
        <f t="shared" si="31"/>
        <v>552</v>
      </c>
      <c r="C571" s="14"/>
      <c r="D571" s="14"/>
      <c r="E571" s="14"/>
      <c r="F571" s="14"/>
      <c r="G571" s="14"/>
      <c r="H571" s="14"/>
      <c r="I571" s="14"/>
    </row>
    <row r="572" spans="2:9" x14ac:dyDescent="0.25">
      <c r="B572" s="2">
        <f t="shared" si="31"/>
        <v>553</v>
      </c>
      <c r="C572" s="14"/>
      <c r="D572" s="14"/>
      <c r="E572" s="14"/>
      <c r="F572" s="14"/>
      <c r="G572" s="14"/>
      <c r="H572" s="14"/>
      <c r="I572" s="14"/>
    </row>
    <row r="573" spans="2:9" x14ac:dyDescent="0.25">
      <c r="B573" s="2">
        <f t="shared" si="31"/>
        <v>554</v>
      </c>
      <c r="C573" s="14"/>
      <c r="D573" s="14"/>
      <c r="E573" s="14"/>
      <c r="F573" s="14"/>
      <c r="G573" s="14"/>
      <c r="H573" s="14"/>
      <c r="I573" s="14"/>
    </row>
    <row r="574" spans="2:9" x14ac:dyDescent="0.25">
      <c r="B574" s="2">
        <f t="shared" si="31"/>
        <v>555</v>
      </c>
      <c r="C574" s="14"/>
      <c r="D574" s="14"/>
      <c r="E574" s="14"/>
      <c r="F574" s="14"/>
      <c r="G574" s="14"/>
      <c r="H574" s="14"/>
      <c r="I574" s="14"/>
    </row>
    <row r="575" spans="2:9" x14ac:dyDescent="0.25">
      <c r="B575" s="2">
        <f t="shared" si="31"/>
        <v>556</v>
      </c>
      <c r="C575" s="14"/>
      <c r="D575" s="14"/>
      <c r="E575" s="14"/>
      <c r="F575" s="14"/>
      <c r="G575" s="14"/>
      <c r="H575" s="14"/>
      <c r="I575" s="14"/>
    </row>
    <row r="576" spans="2:9" x14ac:dyDescent="0.25">
      <c r="B576" s="2">
        <f t="shared" si="31"/>
        <v>557</v>
      </c>
      <c r="C576" s="14"/>
      <c r="D576" s="14"/>
      <c r="E576" s="14"/>
      <c r="F576" s="14"/>
      <c r="G576" s="14"/>
      <c r="H576" s="14"/>
      <c r="I576" s="14"/>
    </row>
    <row r="577" spans="2:9" x14ac:dyDescent="0.25">
      <c r="B577" s="2">
        <f t="shared" si="31"/>
        <v>558</v>
      </c>
      <c r="C577" s="14"/>
      <c r="D577" s="14"/>
      <c r="E577" s="14"/>
      <c r="F577" s="14"/>
      <c r="G577" s="14"/>
      <c r="H577" s="14"/>
      <c r="I577" s="14"/>
    </row>
    <row r="578" spans="2:9" x14ac:dyDescent="0.25">
      <c r="B578" s="2">
        <f t="shared" si="31"/>
        <v>559</v>
      </c>
      <c r="C578" s="14"/>
      <c r="D578" s="14"/>
      <c r="E578" s="14"/>
      <c r="F578" s="14"/>
      <c r="G578" s="14"/>
      <c r="H578" s="14"/>
      <c r="I578" s="14"/>
    </row>
    <row r="579" spans="2:9" x14ac:dyDescent="0.25">
      <c r="B579" s="2">
        <f t="shared" si="31"/>
        <v>560</v>
      </c>
      <c r="C579" s="14"/>
      <c r="D579" s="14"/>
      <c r="E579" s="14"/>
      <c r="F579" s="14"/>
      <c r="G579" s="14"/>
      <c r="H579" s="14"/>
      <c r="I579" s="14"/>
    </row>
    <row r="580" spans="2:9" x14ac:dyDescent="0.25">
      <c r="B580" s="2">
        <f t="shared" si="31"/>
        <v>561</v>
      </c>
      <c r="C580" s="14"/>
      <c r="D580" s="14"/>
      <c r="E580" s="14"/>
      <c r="F580" s="14"/>
      <c r="G580" s="14"/>
      <c r="H580" s="14"/>
      <c r="I580" s="14"/>
    </row>
    <row r="581" spans="2:9" x14ac:dyDescent="0.25">
      <c r="B581" s="2">
        <f t="shared" si="31"/>
        <v>562</v>
      </c>
      <c r="C581" s="14"/>
      <c r="D581" s="14"/>
      <c r="E581" s="14"/>
      <c r="F581" s="14"/>
      <c r="G581" s="14"/>
      <c r="H581" s="14"/>
      <c r="I581" s="14"/>
    </row>
    <row r="582" spans="2:9" x14ac:dyDescent="0.25">
      <c r="B582" s="2">
        <f t="shared" si="31"/>
        <v>563</v>
      </c>
      <c r="C582" s="14"/>
      <c r="D582" s="14"/>
      <c r="E582" s="14"/>
      <c r="F582" s="14"/>
      <c r="G582" s="14"/>
      <c r="H582" s="14"/>
      <c r="I582" s="14"/>
    </row>
    <row r="583" spans="2:9" x14ac:dyDescent="0.25">
      <c r="B583" s="2">
        <f t="shared" si="31"/>
        <v>564</v>
      </c>
      <c r="C583" s="14"/>
      <c r="D583" s="14"/>
      <c r="E583" s="14"/>
      <c r="F583" s="14"/>
      <c r="G583" s="14"/>
      <c r="H583" s="14"/>
      <c r="I583" s="14"/>
    </row>
    <row r="584" spans="2:9" x14ac:dyDescent="0.25">
      <c r="B584" s="2">
        <f t="shared" si="31"/>
        <v>565</v>
      </c>
      <c r="C584" s="14"/>
      <c r="D584" s="14"/>
      <c r="E584" s="14"/>
      <c r="F584" s="14"/>
      <c r="G584" s="14"/>
      <c r="H584" s="14"/>
      <c r="I584" s="14"/>
    </row>
    <row r="585" spans="2:9" x14ac:dyDescent="0.25">
      <c r="B585" s="2">
        <f t="shared" si="31"/>
        <v>566</v>
      </c>
      <c r="C585" s="14"/>
      <c r="D585" s="14"/>
      <c r="E585" s="14"/>
      <c r="F585" s="14"/>
      <c r="G585" s="14"/>
      <c r="H585" s="14"/>
      <c r="I585" s="14"/>
    </row>
    <row r="586" spans="2:9" x14ac:dyDescent="0.25">
      <c r="B586" s="2">
        <f t="shared" si="31"/>
        <v>567</v>
      </c>
      <c r="C586" s="14"/>
      <c r="D586" s="14"/>
      <c r="E586" s="14"/>
      <c r="F586" s="14"/>
      <c r="G586" s="14"/>
      <c r="H586" s="14"/>
      <c r="I586" s="14"/>
    </row>
    <row r="587" spans="2:9" x14ac:dyDescent="0.25">
      <c r="B587" s="2">
        <f t="shared" si="31"/>
        <v>568</v>
      </c>
      <c r="C587" s="14"/>
      <c r="D587" s="14"/>
      <c r="E587" s="14"/>
      <c r="F587" s="14"/>
      <c r="G587" s="14"/>
      <c r="H587" s="14"/>
      <c r="I587" s="14"/>
    </row>
    <row r="588" spans="2:9" x14ac:dyDescent="0.25">
      <c r="B588" s="2">
        <f t="shared" si="31"/>
        <v>569</v>
      </c>
      <c r="C588" s="14"/>
      <c r="D588" s="14"/>
      <c r="E588" s="14"/>
      <c r="F588" s="14"/>
      <c r="G588" s="14"/>
      <c r="H588" s="14"/>
      <c r="I588" s="14"/>
    </row>
    <row r="589" spans="2:9" x14ac:dyDescent="0.25">
      <c r="B589" s="2">
        <f t="shared" si="31"/>
        <v>570</v>
      </c>
      <c r="C589" s="14"/>
      <c r="D589" s="14"/>
      <c r="E589" s="14"/>
      <c r="F589" s="14"/>
      <c r="G589" s="14"/>
      <c r="H589" s="14"/>
      <c r="I589" s="14"/>
    </row>
    <row r="590" spans="2:9" x14ac:dyDescent="0.25">
      <c r="B590" s="2">
        <f t="shared" si="31"/>
        <v>571</v>
      </c>
      <c r="C590" s="14"/>
      <c r="D590" s="14"/>
      <c r="E590" s="14"/>
      <c r="F590" s="14"/>
      <c r="G590" s="14"/>
      <c r="H590" s="14"/>
      <c r="I590" s="14"/>
    </row>
    <row r="591" spans="2:9" x14ac:dyDescent="0.25">
      <c r="B591" s="2">
        <f t="shared" si="31"/>
        <v>572</v>
      </c>
      <c r="C591" s="14"/>
      <c r="D591" s="14"/>
      <c r="E591" s="14"/>
      <c r="F591" s="14"/>
      <c r="G591" s="14"/>
      <c r="H591" s="14"/>
      <c r="I591" s="14"/>
    </row>
    <row r="592" spans="2:9" x14ac:dyDescent="0.25">
      <c r="B592" s="2">
        <f t="shared" si="31"/>
        <v>573</v>
      </c>
      <c r="C592" s="14"/>
      <c r="D592" s="14"/>
      <c r="E592" s="14"/>
      <c r="F592" s="14"/>
      <c r="G592" s="14"/>
      <c r="H592" s="14"/>
      <c r="I592" s="14"/>
    </row>
    <row r="593" spans="2:9" x14ac:dyDescent="0.25">
      <c r="B593" s="2">
        <f t="shared" si="31"/>
        <v>574</v>
      </c>
      <c r="C593" s="14"/>
      <c r="D593" s="14"/>
      <c r="E593" s="14"/>
      <c r="F593" s="14"/>
      <c r="G593" s="14"/>
      <c r="H593" s="14"/>
      <c r="I593" s="14"/>
    </row>
    <row r="594" spans="2:9" x14ac:dyDescent="0.25">
      <c r="B594" s="2">
        <f t="shared" si="31"/>
        <v>575</v>
      </c>
      <c r="C594" s="14"/>
      <c r="D594" s="14"/>
      <c r="E594" s="14"/>
      <c r="F594" s="14"/>
      <c r="G594" s="14"/>
      <c r="H594" s="14"/>
      <c r="I594" s="14"/>
    </row>
    <row r="595" spans="2:9" x14ac:dyDescent="0.25">
      <c r="B595" s="2">
        <f t="shared" si="31"/>
        <v>576</v>
      </c>
      <c r="C595" s="14"/>
      <c r="D595" s="14"/>
      <c r="E595" s="14"/>
      <c r="F595" s="14"/>
      <c r="G595" s="14"/>
      <c r="H595" s="14"/>
      <c r="I595" s="14"/>
    </row>
    <row r="596" spans="2:9" x14ac:dyDescent="0.25">
      <c r="B596" s="2">
        <f t="shared" si="31"/>
        <v>577</v>
      </c>
      <c r="C596" s="14"/>
      <c r="D596" s="14"/>
      <c r="E596" s="14"/>
      <c r="F596" s="14"/>
      <c r="G596" s="14"/>
      <c r="H596" s="14"/>
      <c r="I596" s="14"/>
    </row>
    <row r="597" spans="2:9" x14ac:dyDescent="0.25">
      <c r="B597" s="2">
        <f t="shared" ref="B597:B660" si="32">B596+1</f>
        <v>578</v>
      </c>
      <c r="C597" s="14"/>
      <c r="D597" s="14"/>
      <c r="E597" s="14"/>
      <c r="F597" s="14"/>
      <c r="G597" s="14"/>
      <c r="H597" s="14"/>
      <c r="I597" s="14"/>
    </row>
    <row r="598" spans="2:9" x14ac:dyDescent="0.25">
      <c r="B598" s="2">
        <f t="shared" si="32"/>
        <v>579</v>
      </c>
      <c r="C598" s="14"/>
      <c r="D598" s="14"/>
      <c r="E598" s="14"/>
      <c r="F598" s="14"/>
      <c r="G598" s="14"/>
      <c r="H598" s="14"/>
      <c r="I598" s="14"/>
    </row>
    <row r="599" spans="2:9" x14ac:dyDescent="0.25">
      <c r="B599" s="2">
        <f t="shared" si="32"/>
        <v>580</v>
      </c>
      <c r="C599" s="14"/>
      <c r="D599" s="14"/>
      <c r="E599" s="14"/>
      <c r="F599" s="14"/>
      <c r="G599" s="14"/>
      <c r="H599" s="14"/>
      <c r="I599" s="14"/>
    </row>
    <row r="600" spans="2:9" x14ac:dyDescent="0.25">
      <c r="B600" s="2">
        <f t="shared" si="32"/>
        <v>581</v>
      </c>
      <c r="C600" s="14"/>
      <c r="D600" s="14"/>
      <c r="E600" s="14"/>
      <c r="F600" s="14"/>
      <c r="G600" s="14"/>
      <c r="H600" s="14"/>
      <c r="I600" s="14"/>
    </row>
    <row r="601" spans="2:9" x14ac:dyDescent="0.25">
      <c r="B601" s="2">
        <f t="shared" si="32"/>
        <v>582</v>
      </c>
      <c r="C601" s="14"/>
      <c r="D601" s="14"/>
      <c r="E601" s="14"/>
      <c r="F601" s="14"/>
      <c r="G601" s="14"/>
      <c r="H601" s="14"/>
      <c r="I601" s="14"/>
    </row>
    <row r="602" spans="2:9" x14ac:dyDescent="0.25">
      <c r="B602" s="2">
        <f t="shared" si="32"/>
        <v>583</v>
      </c>
      <c r="C602" s="14"/>
      <c r="D602" s="14"/>
      <c r="E602" s="14"/>
      <c r="F602" s="14"/>
      <c r="G602" s="14"/>
      <c r="H602" s="14"/>
      <c r="I602" s="14"/>
    </row>
    <row r="603" spans="2:9" x14ac:dyDescent="0.25">
      <c r="B603" s="2">
        <f t="shared" si="32"/>
        <v>584</v>
      </c>
      <c r="C603" s="14"/>
      <c r="D603" s="14"/>
      <c r="E603" s="14"/>
      <c r="F603" s="14"/>
      <c r="G603" s="14"/>
      <c r="H603" s="14"/>
      <c r="I603" s="14"/>
    </row>
    <row r="604" spans="2:9" x14ac:dyDescent="0.25">
      <c r="B604" s="2">
        <f t="shared" si="32"/>
        <v>585</v>
      </c>
      <c r="C604" s="14"/>
      <c r="D604" s="14"/>
      <c r="E604" s="14"/>
      <c r="F604" s="14"/>
      <c r="G604" s="14"/>
      <c r="H604" s="14"/>
      <c r="I604" s="14"/>
    </row>
    <row r="605" spans="2:9" x14ac:dyDescent="0.25">
      <c r="B605" s="2">
        <f t="shared" si="32"/>
        <v>586</v>
      </c>
      <c r="C605" s="14"/>
      <c r="D605" s="14"/>
      <c r="E605" s="14"/>
      <c r="F605" s="14"/>
      <c r="G605" s="14"/>
      <c r="H605" s="14"/>
      <c r="I605" s="14"/>
    </row>
    <row r="606" spans="2:9" x14ac:dyDescent="0.25">
      <c r="B606" s="2">
        <f t="shared" si="32"/>
        <v>587</v>
      </c>
      <c r="C606" s="14"/>
      <c r="D606" s="14"/>
      <c r="E606" s="14"/>
      <c r="F606" s="14"/>
      <c r="G606" s="14"/>
      <c r="H606" s="14"/>
      <c r="I606" s="14"/>
    </row>
    <row r="607" spans="2:9" x14ac:dyDescent="0.25">
      <c r="B607" s="2">
        <f t="shared" si="32"/>
        <v>588</v>
      </c>
      <c r="C607" s="14"/>
      <c r="D607" s="14"/>
      <c r="E607" s="14"/>
      <c r="F607" s="14"/>
      <c r="G607" s="14"/>
      <c r="H607" s="14"/>
      <c r="I607" s="14"/>
    </row>
    <row r="608" spans="2:9" x14ac:dyDescent="0.25">
      <c r="B608" s="2">
        <f t="shared" si="32"/>
        <v>589</v>
      </c>
      <c r="C608" s="14"/>
      <c r="D608" s="14"/>
      <c r="E608" s="14"/>
      <c r="F608" s="14"/>
      <c r="G608" s="14"/>
      <c r="H608" s="14"/>
      <c r="I608" s="14"/>
    </row>
    <row r="609" spans="2:9" x14ac:dyDescent="0.25">
      <c r="B609" s="2">
        <f t="shared" si="32"/>
        <v>590</v>
      </c>
      <c r="C609" s="14"/>
      <c r="D609" s="14"/>
      <c r="E609" s="14"/>
      <c r="F609" s="14"/>
      <c r="G609" s="14"/>
      <c r="H609" s="14"/>
      <c r="I609" s="14"/>
    </row>
    <row r="610" spans="2:9" x14ac:dyDescent="0.25">
      <c r="B610" s="2">
        <f t="shared" si="32"/>
        <v>591</v>
      </c>
      <c r="C610" s="14"/>
      <c r="D610" s="14"/>
      <c r="E610" s="14"/>
      <c r="F610" s="14"/>
      <c r="G610" s="14"/>
      <c r="H610" s="14"/>
      <c r="I610" s="14"/>
    </row>
    <row r="611" spans="2:9" x14ac:dyDescent="0.25">
      <c r="B611" s="2">
        <f t="shared" si="32"/>
        <v>592</v>
      </c>
      <c r="C611" s="14"/>
      <c r="D611" s="14"/>
      <c r="E611" s="14"/>
      <c r="F611" s="14"/>
      <c r="G611" s="14"/>
      <c r="H611" s="14"/>
      <c r="I611" s="14"/>
    </row>
    <row r="612" spans="2:9" x14ac:dyDescent="0.25">
      <c r="B612" s="2">
        <f t="shared" si="32"/>
        <v>593</v>
      </c>
      <c r="C612" s="14"/>
      <c r="D612" s="14"/>
      <c r="E612" s="14"/>
      <c r="F612" s="14"/>
      <c r="G612" s="14"/>
      <c r="H612" s="14"/>
      <c r="I612" s="14"/>
    </row>
    <row r="613" spans="2:9" x14ac:dyDescent="0.25">
      <c r="B613" s="2">
        <f t="shared" si="32"/>
        <v>594</v>
      </c>
      <c r="C613" s="14"/>
      <c r="D613" s="14"/>
      <c r="E613" s="14"/>
      <c r="F613" s="14"/>
      <c r="G613" s="14"/>
      <c r="H613" s="14"/>
      <c r="I613" s="14"/>
    </row>
    <row r="614" spans="2:9" x14ac:dyDescent="0.25">
      <c r="B614" s="2">
        <f t="shared" si="32"/>
        <v>595</v>
      </c>
      <c r="C614" s="14"/>
      <c r="D614" s="14"/>
      <c r="E614" s="14"/>
      <c r="F614" s="14"/>
      <c r="G614" s="14"/>
      <c r="H614" s="14"/>
      <c r="I614" s="14"/>
    </row>
    <row r="615" spans="2:9" x14ac:dyDescent="0.25">
      <c r="B615" s="2">
        <f t="shared" si="32"/>
        <v>596</v>
      </c>
      <c r="C615" s="14"/>
      <c r="D615" s="14"/>
      <c r="E615" s="14"/>
      <c r="F615" s="14"/>
      <c r="G615" s="14"/>
      <c r="H615" s="14"/>
      <c r="I615" s="14"/>
    </row>
    <row r="616" spans="2:9" x14ac:dyDescent="0.25">
      <c r="B616" s="2">
        <f t="shared" si="32"/>
        <v>597</v>
      </c>
      <c r="C616" s="14"/>
      <c r="D616" s="14"/>
      <c r="E616" s="14"/>
      <c r="F616" s="14"/>
      <c r="G616" s="14"/>
      <c r="H616" s="14"/>
      <c r="I616" s="14"/>
    </row>
    <row r="617" spans="2:9" x14ac:dyDescent="0.25">
      <c r="B617" s="2">
        <f t="shared" si="32"/>
        <v>598</v>
      </c>
      <c r="C617" s="14"/>
      <c r="D617" s="14"/>
      <c r="E617" s="14"/>
      <c r="F617" s="14"/>
      <c r="G617" s="14"/>
      <c r="H617" s="14"/>
      <c r="I617" s="14"/>
    </row>
    <row r="618" spans="2:9" x14ac:dyDescent="0.25">
      <c r="B618" s="2">
        <f t="shared" si="32"/>
        <v>599</v>
      </c>
      <c r="C618" s="14"/>
      <c r="D618" s="14"/>
      <c r="E618" s="14"/>
      <c r="F618" s="14"/>
      <c r="G618" s="14"/>
      <c r="H618" s="14"/>
      <c r="I618" s="14"/>
    </row>
    <row r="619" spans="2:9" x14ac:dyDescent="0.25">
      <c r="B619" s="2">
        <f t="shared" si="32"/>
        <v>600</v>
      </c>
      <c r="C619" s="14"/>
      <c r="D619" s="14"/>
      <c r="E619" s="14"/>
      <c r="F619" s="14"/>
      <c r="G619" s="14"/>
      <c r="H619" s="14"/>
      <c r="I619" s="14"/>
    </row>
    <row r="620" spans="2:9" x14ac:dyDescent="0.25">
      <c r="B620" s="2">
        <f t="shared" si="32"/>
        <v>601</v>
      </c>
      <c r="C620" s="14"/>
      <c r="D620" s="14"/>
      <c r="E620" s="14"/>
      <c r="F620" s="14"/>
      <c r="G620" s="14"/>
      <c r="H620" s="14"/>
      <c r="I620" s="14"/>
    </row>
    <row r="621" spans="2:9" x14ac:dyDescent="0.25">
      <c r="B621" s="2">
        <f t="shared" si="32"/>
        <v>602</v>
      </c>
      <c r="C621" s="14"/>
      <c r="D621" s="14"/>
      <c r="E621" s="14"/>
      <c r="F621" s="14"/>
      <c r="G621" s="14"/>
      <c r="H621" s="14"/>
      <c r="I621" s="14"/>
    </row>
    <row r="622" spans="2:9" x14ac:dyDescent="0.25">
      <c r="B622" s="2">
        <f t="shared" si="32"/>
        <v>603</v>
      </c>
      <c r="C622" s="14"/>
      <c r="D622" s="14"/>
      <c r="E622" s="14"/>
      <c r="F622" s="14"/>
      <c r="G622" s="14"/>
      <c r="H622" s="14"/>
      <c r="I622" s="14"/>
    </row>
    <row r="623" spans="2:9" x14ac:dyDescent="0.25">
      <c r="B623" s="2">
        <f t="shared" si="32"/>
        <v>604</v>
      </c>
      <c r="C623" s="14"/>
      <c r="D623" s="14"/>
      <c r="E623" s="14"/>
      <c r="F623" s="14"/>
      <c r="G623" s="14"/>
      <c r="H623" s="14"/>
      <c r="I623" s="14"/>
    </row>
    <row r="624" spans="2:9" x14ac:dyDescent="0.25">
      <c r="B624" s="2">
        <f t="shared" si="32"/>
        <v>605</v>
      </c>
      <c r="C624" s="14"/>
      <c r="D624" s="14"/>
      <c r="E624" s="14"/>
      <c r="F624" s="14"/>
      <c r="G624" s="14"/>
      <c r="H624" s="14"/>
      <c r="I624" s="14"/>
    </row>
    <row r="625" spans="2:9" x14ac:dyDescent="0.25">
      <c r="B625" s="2">
        <f t="shared" si="32"/>
        <v>606</v>
      </c>
      <c r="C625" s="14"/>
      <c r="D625" s="14"/>
      <c r="E625" s="14"/>
      <c r="F625" s="14"/>
      <c r="G625" s="14"/>
      <c r="H625" s="14"/>
      <c r="I625" s="14"/>
    </row>
    <row r="626" spans="2:9" x14ac:dyDescent="0.25">
      <c r="B626" s="2">
        <f t="shared" si="32"/>
        <v>607</v>
      </c>
      <c r="C626" s="14"/>
      <c r="D626" s="14"/>
      <c r="E626" s="14"/>
      <c r="F626" s="14"/>
      <c r="G626" s="14"/>
      <c r="H626" s="14"/>
      <c r="I626" s="14"/>
    </row>
    <row r="627" spans="2:9" x14ac:dyDescent="0.25">
      <c r="B627" s="2">
        <f t="shared" si="32"/>
        <v>608</v>
      </c>
      <c r="C627" s="14"/>
      <c r="D627" s="14"/>
      <c r="E627" s="14"/>
      <c r="F627" s="14"/>
      <c r="G627" s="14"/>
      <c r="H627" s="14"/>
      <c r="I627" s="14"/>
    </row>
    <row r="628" spans="2:9" x14ac:dyDescent="0.25">
      <c r="B628" s="2">
        <f t="shared" si="32"/>
        <v>609</v>
      </c>
      <c r="C628" s="14"/>
      <c r="D628" s="14"/>
      <c r="E628" s="14"/>
      <c r="F628" s="14"/>
      <c r="G628" s="14"/>
      <c r="H628" s="14"/>
      <c r="I628" s="14"/>
    </row>
    <row r="629" spans="2:9" x14ac:dyDescent="0.25">
      <c r="B629" s="2">
        <f t="shared" si="32"/>
        <v>610</v>
      </c>
      <c r="C629" s="14"/>
      <c r="D629" s="14"/>
      <c r="E629" s="14"/>
      <c r="F629" s="14"/>
      <c r="G629" s="14"/>
      <c r="H629" s="14"/>
      <c r="I629" s="14"/>
    </row>
    <row r="630" spans="2:9" x14ac:dyDescent="0.25">
      <c r="B630" s="2">
        <f t="shared" si="32"/>
        <v>611</v>
      </c>
      <c r="C630" s="14"/>
      <c r="D630" s="14"/>
      <c r="E630" s="14"/>
      <c r="F630" s="14"/>
      <c r="G630" s="14"/>
      <c r="H630" s="14"/>
      <c r="I630" s="14"/>
    </row>
    <row r="631" spans="2:9" x14ac:dyDescent="0.25">
      <c r="B631" s="2">
        <f t="shared" si="32"/>
        <v>612</v>
      </c>
      <c r="C631" s="14"/>
      <c r="D631" s="14"/>
      <c r="E631" s="14"/>
      <c r="F631" s="14"/>
      <c r="G631" s="14"/>
      <c r="H631" s="14"/>
      <c r="I631" s="14"/>
    </row>
    <row r="632" spans="2:9" x14ac:dyDescent="0.25">
      <c r="B632" s="2">
        <f t="shared" si="32"/>
        <v>613</v>
      </c>
      <c r="C632" s="14"/>
      <c r="D632" s="14"/>
      <c r="E632" s="14"/>
      <c r="F632" s="14"/>
      <c r="G632" s="14"/>
      <c r="H632" s="14"/>
      <c r="I632" s="14"/>
    </row>
    <row r="633" spans="2:9" x14ac:dyDescent="0.25">
      <c r="B633" s="2">
        <f t="shared" si="32"/>
        <v>614</v>
      </c>
      <c r="C633" s="14"/>
      <c r="D633" s="14"/>
      <c r="E633" s="14"/>
      <c r="F633" s="14"/>
      <c r="G633" s="14"/>
      <c r="H633" s="14"/>
      <c r="I633" s="14"/>
    </row>
    <row r="634" spans="2:9" x14ac:dyDescent="0.25">
      <c r="B634" s="2">
        <f t="shared" si="32"/>
        <v>615</v>
      </c>
      <c r="C634" s="14"/>
      <c r="D634" s="14"/>
      <c r="E634" s="14"/>
      <c r="F634" s="14"/>
      <c r="G634" s="14"/>
      <c r="H634" s="14"/>
      <c r="I634" s="14"/>
    </row>
    <row r="635" spans="2:9" x14ac:dyDescent="0.25">
      <c r="B635" s="2">
        <f t="shared" si="32"/>
        <v>616</v>
      </c>
      <c r="C635" s="14"/>
      <c r="D635" s="14"/>
      <c r="E635" s="14"/>
      <c r="F635" s="14"/>
      <c r="G635" s="14"/>
      <c r="H635" s="14"/>
      <c r="I635" s="14"/>
    </row>
    <row r="636" spans="2:9" x14ac:dyDescent="0.25">
      <c r="B636" s="2">
        <f t="shared" si="32"/>
        <v>617</v>
      </c>
      <c r="C636" s="14"/>
      <c r="D636" s="14"/>
      <c r="E636" s="14"/>
      <c r="F636" s="14"/>
      <c r="G636" s="14"/>
      <c r="H636" s="14"/>
      <c r="I636" s="14"/>
    </row>
    <row r="637" spans="2:9" x14ac:dyDescent="0.25">
      <c r="B637" s="2">
        <f t="shared" si="32"/>
        <v>618</v>
      </c>
      <c r="C637" s="14"/>
      <c r="D637" s="14"/>
      <c r="E637" s="14"/>
      <c r="F637" s="14"/>
      <c r="G637" s="14"/>
      <c r="H637" s="14"/>
      <c r="I637" s="14"/>
    </row>
    <row r="638" spans="2:9" x14ac:dyDescent="0.25">
      <c r="B638" s="2">
        <f t="shared" si="32"/>
        <v>619</v>
      </c>
      <c r="C638" s="14"/>
      <c r="D638" s="14"/>
      <c r="E638" s="14"/>
      <c r="F638" s="14"/>
      <c r="G638" s="14"/>
      <c r="H638" s="14"/>
      <c r="I638" s="14"/>
    </row>
    <row r="639" spans="2:9" x14ac:dyDescent="0.25">
      <c r="B639" s="2">
        <f t="shared" si="32"/>
        <v>620</v>
      </c>
      <c r="C639" s="14"/>
      <c r="D639" s="14"/>
      <c r="E639" s="14"/>
      <c r="F639" s="14"/>
      <c r="G639" s="14"/>
      <c r="H639" s="14"/>
      <c r="I639" s="14"/>
    </row>
    <row r="640" spans="2:9" x14ac:dyDescent="0.25">
      <c r="B640" s="2">
        <f t="shared" si="32"/>
        <v>621</v>
      </c>
      <c r="C640" s="14"/>
      <c r="D640" s="14"/>
      <c r="E640" s="14"/>
      <c r="F640" s="14"/>
      <c r="G640" s="14"/>
      <c r="H640" s="14"/>
      <c r="I640" s="14"/>
    </row>
    <row r="641" spans="2:9" x14ac:dyDescent="0.25">
      <c r="B641" s="2">
        <f t="shared" si="32"/>
        <v>622</v>
      </c>
      <c r="C641" s="14"/>
      <c r="D641" s="14"/>
      <c r="E641" s="14"/>
      <c r="F641" s="14"/>
      <c r="G641" s="14"/>
      <c r="H641" s="14"/>
      <c r="I641" s="14"/>
    </row>
    <row r="642" spans="2:9" x14ac:dyDescent="0.25">
      <c r="B642" s="2">
        <f t="shared" si="32"/>
        <v>623</v>
      </c>
      <c r="C642" s="14"/>
      <c r="D642" s="14"/>
      <c r="E642" s="14"/>
      <c r="F642" s="14"/>
      <c r="G642" s="14"/>
      <c r="H642" s="14"/>
      <c r="I642" s="14"/>
    </row>
    <row r="643" spans="2:9" x14ac:dyDescent="0.25">
      <c r="B643" s="2">
        <f t="shared" si="32"/>
        <v>624</v>
      </c>
      <c r="C643" s="14"/>
      <c r="D643" s="14"/>
      <c r="E643" s="14"/>
      <c r="F643" s="14"/>
      <c r="G643" s="14"/>
      <c r="H643" s="14"/>
      <c r="I643" s="14"/>
    </row>
    <row r="644" spans="2:9" x14ac:dyDescent="0.25">
      <c r="B644" s="2">
        <f t="shared" si="32"/>
        <v>625</v>
      </c>
      <c r="C644" s="14"/>
      <c r="D644" s="14"/>
      <c r="E644" s="14"/>
      <c r="F644" s="14"/>
      <c r="G644" s="14"/>
      <c r="H644" s="14"/>
      <c r="I644" s="14"/>
    </row>
    <row r="645" spans="2:9" x14ac:dyDescent="0.25">
      <c r="B645" s="2">
        <f t="shared" si="32"/>
        <v>626</v>
      </c>
      <c r="C645" s="14"/>
      <c r="D645" s="14"/>
      <c r="E645" s="14"/>
      <c r="F645" s="14"/>
      <c r="G645" s="14"/>
      <c r="H645" s="14"/>
      <c r="I645" s="14"/>
    </row>
    <row r="646" spans="2:9" x14ac:dyDescent="0.25">
      <c r="B646" s="2">
        <f t="shared" si="32"/>
        <v>627</v>
      </c>
      <c r="C646" s="14"/>
      <c r="D646" s="14"/>
      <c r="E646" s="14"/>
      <c r="F646" s="14"/>
      <c r="G646" s="14"/>
      <c r="H646" s="14"/>
      <c r="I646" s="14"/>
    </row>
    <row r="647" spans="2:9" x14ac:dyDescent="0.25">
      <c r="B647" s="2">
        <f t="shared" si="32"/>
        <v>628</v>
      </c>
      <c r="C647" s="14"/>
      <c r="D647" s="14"/>
      <c r="E647" s="14"/>
      <c r="F647" s="14"/>
      <c r="G647" s="14"/>
      <c r="H647" s="14"/>
      <c r="I647" s="14"/>
    </row>
    <row r="648" spans="2:9" x14ac:dyDescent="0.25">
      <c r="B648" s="2">
        <f t="shared" si="32"/>
        <v>629</v>
      </c>
      <c r="C648" s="14"/>
      <c r="D648" s="14"/>
      <c r="E648" s="14"/>
      <c r="F648" s="14"/>
      <c r="G648" s="14"/>
      <c r="H648" s="14"/>
      <c r="I648" s="14"/>
    </row>
    <row r="649" spans="2:9" x14ac:dyDescent="0.25">
      <c r="B649" s="2">
        <f t="shared" si="32"/>
        <v>630</v>
      </c>
      <c r="C649" s="14"/>
      <c r="D649" s="14"/>
      <c r="E649" s="14"/>
      <c r="F649" s="14"/>
      <c r="G649" s="14"/>
      <c r="H649" s="14"/>
      <c r="I649" s="14"/>
    </row>
    <row r="650" spans="2:9" x14ac:dyDescent="0.25">
      <c r="B650" s="2">
        <f t="shared" si="32"/>
        <v>631</v>
      </c>
      <c r="C650" s="14"/>
      <c r="D650" s="14"/>
      <c r="E650" s="14"/>
      <c r="F650" s="14"/>
      <c r="G650" s="14"/>
      <c r="H650" s="14"/>
      <c r="I650" s="14"/>
    </row>
    <row r="651" spans="2:9" x14ac:dyDescent="0.25">
      <c r="B651" s="2">
        <f t="shared" si="32"/>
        <v>632</v>
      </c>
      <c r="C651" s="14"/>
      <c r="D651" s="14"/>
      <c r="E651" s="14"/>
      <c r="F651" s="14"/>
      <c r="G651" s="14"/>
      <c r="H651" s="14"/>
      <c r="I651" s="14"/>
    </row>
    <row r="652" spans="2:9" x14ac:dyDescent="0.25">
      <c r="B652" s="2">
        <f t="shared" si="32"/>
        <v>633</v>
      </c>
      <c r="C652" s="14"/>
      <c r="D652" s="14"/>
      <c r="E652" s="14"/>
      <c r="F652" s="14"/>
      <c r="G652" s="14"/>
      <c r="H652" s="14"/>
      <c r="I652" s="14"/>
    </row>
    <row r="653" spans="2:9" x14ac:dyDescent="0.25">
      <c r="B653" s="2">
        <f t="shared" si="32"/>
        <v>634</v>
      </c>
      <c r="C653" s="14"/>
      <c r="D653" s="14"/>
      <c r="E653" s="14"/>
      <c r="F653" s="14"/>
      <c r="G653" s="14"/>
      <c r="H653" s="14"/>
      <c r="I653" s="14"/>
    </row>
    <row r="654" spans="2:9" x14ac:dyDescent="0.25">
      <c r="B654" s="2">
        <f t="shared" si="32"/>
        <v>635</v>
      </c>
      <c r="C654" s="14"/>
      <c r="D654" s="14"/>
      <c r="E654" s="14"/>
      <c r="F654" s="14"/>
      <c r="G654" s="14"/>
      <c r="H654" s="14"/>
      <c r="I654" s="14"/>
    </row>
    <row r="655" spans="2:9" x14ac:dyDescent="0.25">
      <c r="B655" s="2">
        <f t="shared" si="32"/>
        <v>636</v>
      </c>
      <c r="C655" s="14"/>
      <c r="D655" s="14"/>
      <c r="E655" s="14"/>
      <c r="F655" s="14"/>
      <c r="G655" s="14"/>
      <c r="H655" s="14"/>
      <c r="I655" s="14"/>
    </row>
    <row r="656" spans="2:9" x14ac:dyDescent="0.25">
      <c r="B656" s="2">
        <f t="shared" si="32"/>
        <v>637</v>
      </c>
      <c r="C656" s="14"/>
      <c r="D656" s="14"/>
      <c r="E656" s="14"/>
      <c r="F656" s="14"/>
      <c r="G656" s="14"/>
      <c r="H656" s="14"/>
      <c r="I656" s="14"/>
    </row>
    <row r="657" spans="2:9" x14ac:dyDescent="0.25">
      <c r="B657" s="2">
        <f t="shared" si="32"/>
        <v>638</v>
      </c>
      <c r="C657" s="14"/>
      <c r="D657" s="14"/>
      <c r="E657" s="14"/>
      <c r="F657" s="14"/>
      <c r="G657" s="14"/>
      <c r="H657" s="14"/>
      <c r="I657" s="14"/>
    </row>
    <row r="658" spans="2:9" x14ac:dyDescent="0.25">
      <c r="B658" s="2">
        <f t="shared" si="32"/>
        <v>639</v>
      </c>
      <c r="C658" s="14"/>
      <c r="D658" s="14"/>
      <c r="E658" s="14"/>
      <c r="F658" s="14"/>
      <c r="G658" s="14"/>
      <c r="H658" s="14"/>
      <c r="I658" s="14"/>
    </row>
    <row r="659" spans="2:9" x14ac:dyDescent="0.25">
      <c r="B659" s="2">
        <f t="shared" si="32"/>
        <v>640</v>
      </c>
      <c r="C659" s="14"/>
      <c r="D659" s="14"/>
      <c r="E659" s="14"/>
      <c r="F659" s="14"/>
      <c r="G659" s="14"/>
      <c r="H659" s="14"/>
      <c r="I659" s="14"/>
    </row>
    <row r="660" spans="2:9" x14ac:dyDescent="0.25">
      <c r="B660" s="2">
        <f t="shared" si="32"/>
        <v>641</v>
      </c>
      <c r="C660" s="14"/>
      <c r="D660" s="14"/>
      <c r="E660" s="14"/>
      <c r="F660" s="14"/>
      <c r="G660" s="14"/>
      <c r="H660" s="14"/>
      <c r="I660" s="14"/>
    </row>
    <row r="661" spans="2:9" x14ac:dyDescent="0.25">
      <c r="B661" s="2">
        <f t="shared" ref="B661:B724" si="33">B660+1</f>
        <v>642</v>
      </c>
      <c r="C661" s="14"/>
      <c r="D661" s="14"/>
      <c r="E661" s="14"/>
      <c r="F661" s="14"/>
      <c r="G661" s="14"/>
      <c r="H661" s="14"/>
      <c r="I661" s="14"/>
    </row>
    <row r="662" spans="2:9" x14ac:dyDescent="0.25">
      <c r="B662" s="2">
        <f t="shared" si="33"/>
        <v>643</v>
      </c>
      <c r="C662" s="14"/>
      <c r="D662" s="14"/>
      <c r="E662" s="14"/>
      <c r="F662" s="14"/>
      <c r="G662" s="14"/>
      <c r="H662" s="14"/>
      <c r="I662" s="14"/>
    </row>
    <row r="663" spans="2:9" x14ac:dyDescent="0.25">
      <c r="B663" s="2">
        <f t="shared" si="33"/>
        <v>644</v>
      </c>
      <c r="C663" s="14"/>
      <c r="D663" s="14"/>
      <c r="E663" s="14"/>
      <c r="F663" s="14"/>
      <c r="G663" s="14"/>
      <c r="H663" s="14"/>
      <c r="I663" s="14"/>
    </row>
    <row r="664" spans="2:9" x14ac:dyDescent="0.25">
      <c r="B664" s="2">
        <f t="shared" si="33"/>
        <v>645</v>
      </c>
      <c r="C664" s="14"/>
      <c r="D664" s="14"/>
      <c r="E664" s="14"/>
      <c r="F664" s="14"/>
      <c r="G664" s="14"/>
      <c r="H664" s="14"/>
      <c r="I664" s="14"/>
    </row>
    <row r="665" spans="2:9" x14ac:dyDescent="0.25">
      <c r="B665" s="2">
        <f t="shared" si="33"/>
        <v>646</v>
      </c>
      <c r="C665" s="14"/>
      <c r="D665" s="14"/>
      <c r="E665" s="14"/>
      <c r="F665" s="14"/>
      <c r="G665" s="14"/>
      <c r="H665" s="14"/>
      <c r="I665" s="14"/>
    </row>
    <row r="666" spans="2:9" x14ac:dyDescent="0.25">
      <c r="B666" s="2">
        <f t="shared" si="33"/>
        <v>647</v>
      </c>
      <c r="C666" s="14"/>
      <c r="D666" s="14"/>
      <c r="E666" s="14"/>
      <c r="F666" s="14"/>
      <c r="G666" s="14"/>
      <c r="H666" s="14"/>
      <c r="I666" s="14"/>
    </row>
    <row r="667" spans="2:9" x14ac:dyDescent="0.25">
      <c r="B667" s="2">
        <f t="shared" si="33"/>
        <v>648</v>
      </c>
      <c r="C667" s="14"/>
      <c r="D667" s="14"/>
      <c r="E667" s="14"/>
      <c r="F667" s="14"/>
      <c r="G667" s="14"/>
      <c r="H667" s="14"/>
      <c r="I667" s="14"/>
    </row>
    <row r="668" spans="2:9" x14ac:dyDescent="0.25">
      <c r="B668" s="2">
        <f t="shared" si="33"/>
        <v>649</v>
      </c>
      <c r="C668" s="14"/>
      <c r="D668" s="14"/>
      <c r="E668" s="14"/>
      <c r="F668" s="14"/>
      <c r="G668" s="14"/>
      <c r="H668" s="14"/>
      <c r="I668" s="14"/>
    </row>
    <row r="669" spans="2:9" x14ac:dyDescent="0.25">
      <c r="B669" s="2">
        <f t="shared" si="33"/>
        <v>650</v>
      </c>
      <c r="C669" s="14"/>
      <c r="D669" s="14"/>
      <c r="E669" s="14"/>
      <c r="F669" s="14"/>
      <c r="G669" s="14"/>
      <c r="H669" s="14"/>
      <c r="I669" s="14"/>
    </row>
    <row r="670" spans="2:9" x14ac:dyDescent="0.25">
      <c r="B670" s="2">
        <f t="shared" si="33"/>
        <v>651</v>
      </c>
      <c r="C670" s="14"/>
      <c r="D670" s="14"/>
      <c r="E670" s="14"/>
      <c r="F670" s="14"/>
      <c r="G670" s="14"/>
      <c r="H670" s="14"/>
      <c r="I670" s="14"/>
    </row>
    <row r="671" spans="2:9" x14ac:dyDescent="0.25">
      <c r="B671" s="2">
        <f t="shared" si="33"/>
        <v>652</v>
      </c>
      <c r="C671" s="14"/>
      <c r="D671" s="14"/>
      <c r="E671" s="14"/>
      <c r="F671" s="14"/>
      <c r="G671" s="14"/>
      <c r="H671" s="14"/>
      <c r="I671" s="14"/>
    </row>
    <row r="672" spans="2:9" x14ac:dyDescent="0.25">
      <c r="B672" s="2">
        <f t="shared" si="33"/>
        <v>653</v>
      </c>
      <c r="C672" s="14"/>
      <c r="D672" s="14"/>
      <c r="E672" s="14"/>
      <c r="F672" s="14"/>
      <c r="G672" s="14"/>
      <c r="H672" s="14"/>
      <c r="I672" s="14"/>
    </row>
    <row r="673" spans="2:9" x14ac:dyDescent="0.25">
      <c r="B673" s="2">
        <f t="shared" si="33"/>
        <v>654</v>
      </c>
      <c r="C673" s="14"/>
      <c r="D673" s="14"/>
      <c r="E673" s="14"/>
      <c r="F673" s="14"/>
      <c r="G673" s="14"/>
      <c r="H673" s="14"/>
      <c r="I673" s="14"/>
    </row>
    <row r="674" spans="2:9" x14ac:dyDescent="0.25">
      <c r="B674" s="2">
        <f t="shared" si="33"/>
        <v>655</v>
      </c>
      <c r="C674" s="14"/>
      <c r="D674" s="14"/>
      <c r="E674" s="14"/>
      <c r="F674" s="14"/>
      <c r="G674" s="14"/>
      <c r="H674" s="14"/>
      <c r="I674" s="14"/>
    </row>
    <row r="675" spans="2:9" x14ac:dyDescent="0.25">
      <c r="B675" s="2">
        <f t="shared" si="33"/>
        <v>656</v>
      </c>
      <c r="C675" s="14"/>
      <c r="D675" s="14"/>
      <c r="E675" s="14"/>
      <c r="F675" s="14"/>
      <c r="G675" s="14"/>
      <c r="H675" s="14"/>
      <c r="I675" s="14"/>
    </row>
    <row r="676" spans="2:9" x14ac:dyDescent="0.25">
      <c r="B676" s="2">
        <f t="shared" si="33"/>
        <v>657</v>
      </c>
      <c r="C676" s="14"/>
      <c r="D676" s="14"/>
      <c r="E676" s="14"/>
      <c r="F676" s="14"/>
      <c r="G676" s="14"/>
      <c r="H676" s="14"/>
      <c r="I676" s="14"/>
    </row>
    <row r="677" spans="2:9" x14ac:dyDescent="0.25">
      <c r="B677" s="2">
        <f t="shared" si="33"/>
        <v>658</v>
      </c>
      <c r="C677" s="14"/>
      <c r="D677" s="14"/>
      <c r="E677" s="14"/>
      <c r="F677" s="14"/>
      <c r="G677" s="14"/>
      <c r="H677" s="14"/>
      <c r="I677" s="14"/>
    </row>
    <row r="678" spans="2:9" x14ac:dyDescent="0.25">
      <c r="B678" s="2">
        <f t="shared" si="33"/>
        <v>659</v>
      </c>
      <c r="C678" s="14"/>
      <c r="D678" s="14"/>
      <c r="E678" s="14"/>
      <c r="F678" s="14"/>
      <c r="G678" s="14"/>
      <c r="H678" s="14"/>
      <c r="I678" s="14"/>
    </row>
    <row r="679" spans="2:9" x14ac:dyDescent="0.25">
      <c r="B679" s="2">
        <f t="shared" si="33"/>
        <v>660</v>
      </c>
      <c r="C679" s="14"/>
      <c r="D679" s="14"/>
      <c r="E679" s="14"/>
      <c r="F679" s="14"/>
      <c r="G679" s="14"/>
      <c r="H679" s="14"/>
      <c r="I679" s="14"/>
    </row>
    <row r="680" spans="2:9" x14ac:dyDescent="0.25">
      <c r="B680" s="2">
        <f t="shared" si="33"/>
        <v>661</v>
      </c>
      <c r="C680" s="14"/>
      <c r="D680" s="14"/>
      <c r="E680" s="14"/>
      <c r="F680" s="14"/>
      <c r="G680" s="14"/>
      <c r="H680" s="14"/>
      <c r="I680" s="14"/>
    </row>
    <row r="681" spans="2:9" x14ac:dyDescent="0.25">
      <c r="B681" s="2">
        <f t="shared" si="33"/>
        <v>662</v>
      </c>
      <c r="C681" s="14"/>
      <c r="D681" s="14"/>
      <c r="E681" s="14"/>
      <c r="F681" s="14"/>
      <c r="G681" s="14"/>
      <c r="H681" s="14"/>
      <c r="I681" s="14"/>
    </row>
    <row r="682" spans="2:9" x14ac:dyDescent="0.25">
      <c r="B682" s="2">
        <f t="shared" si="33"/>
        <v>663</v>
      </c>
      <c r="C682" s="14"/>
      <c r="D682" s="14"/>
      <c r="E682" s="14"/>
      <c r="F682" s="14"/>
      <c r="G682" s="14"/>
      <c r="H682" s="14"/>
      <c r="I682" s="14"/>
    </row>
    <row r="683" spans="2:9" x14ac:dyDescent="0.25">
      <c r="B683" s="2">
        <f t="shared" si="33"/>
        <v>664</v>
      </c>
      <c r="C683" s="14"/>
      <c r="D683" s="14"/>
      <c r="E683" s="14"/>
      <c r="F683" s="14"/>
      <c r="G683" s="14"/>
      <c r="H683" s="14"/>
      <c r="I683" s="14"/>
    </row>
    <row r="684" spans="2:9" x14ac:dyDescent="0.25">
      <c r="B684" s="2">
        <f t="shared" si="33"/>
        <v>665</v>
      </c>
      <c r="C684" s="14"/>
      <c r="D684" s="14"/>
      <c r="E684" s="14"/>
      <c r="F684" s="14"/>
      <c r="G684" s="14"/>
      <c r="H684" s="14"/>
      <c r="I684" s="14"/>
    </row>
    <row r="685" spans="2:9" x14ac:dyDescent="0.25">
      <c r="B685" s="2">
        <f t="shared" si="33"/>
        <v>666</v>
      </c>
      <c r="C685" s="14"/>
      <c r="D685" s="14"/>
      <c r="E685" s="14"/>
      <c r="F685" s="14"/>
      <c r="G685" s="14"/>
      <c r="H685" s="14"/>
      <c r="I685" s="14"/>
    </row>
    <row r="686" spans="2:9" x14ac:dyDescent="0.25">
      <c r="B686" s="2">
        <f t="shared" si="33"/>
        <v>667</v>
      </c>
      <c r="C686" s="14"/>
      <c r="D686" s="14"/>
      <c r="E686" s="14"/>
      <c r="F686" s="14"/>
      <c r="G686" s="14"/>
      <c r="H686" s="14"/>
      <c r="I686" s="14"/>
    </row>
    <row r="687" spans="2:9" x14ac:dyDescent="0.25">
      <c r="B687" s="2">
        <f t="shared" si="33"/>
        <v>668</v>
      </c>
      <c r="C687" s="14"/>
      <c r="D687" s="14"/>
      <c r="E687" s="14"/>
      <c r="F687" s="14"/>
      <c r="G687" s="14"/>
      <c r="H687" s="14"/>
      <c r="I687" s="14"/>
    </row>
    <row r="688" spans="2:9" x14ac:dyDescent="0.25">
      <c r="B688" s="2">
        <f t="shared" si="33"/>
        <v>669</v>
      </c>
      <c r="C688" s="14"/>
      <c r="D688" s="14"/>
      <c r="E688" s="14"/>
      <c r="F688" s="14"/>
      <c r="G688" s="14"/>
      <c r="H688" s="14"/>
      <c r="I688" s="14"/>
    </row>
    <row r="689" spans="2:9" x14ac:dyDescent="0.25">
      <c r="B689" s="2">
        <f t="shared" si="33"/>
        <v>670</v>
      </c>
      <c r="C689" s="14"/>
      <c r="D689" s="14"/>
      <c r="E689" s="14"/>
      <c r="F689" s="14"/>
      <c r="G689" s="14"/>
      <c r="H689" s="14"/>
      <c r="I689" s="14"/>
    </row>
    <row r="690" spans="2:9" x14ac:dyDescent="0.25">
      <c r="B690" s="2">
        <f t="shared" si="33"/>
        <v>671</v>
      </c>
      <c r="C690" s="14"/>
      <c r="D690" s="14"/>
      <c r="E690" s="14"/>
      <c r="F690" s="14"/>
      <c r="G690" s="14"/>
      <c r="H690" s="14"/>
      <c r="I690" s="14"/>
    </row>
    <row r="691" spans="2:9" x14ac:dyDescent="0.25">
      <c r="B691" s="2">
        <f t="shared" si="33"/>
        <v>672</v>
      </c>
      <c r="C691" s="14"/>
      <c r="D691" s="14"/>
      <c r="E691" s="14"/>
      <c r="F691" s="14"/>
      <c r="G691" s="14"/>
      <c r="H691" s="14"/>
      <c r="I691" s="14"/>
    </row>
    <row r="692" spans="2:9" x14ac:dyDescent="0.25">
      <c r="B692" s="2">
        <f t="shared" si="33"/>
        <v>673</v>
      </c>
      <c r="C692" s="14"/>
      <c r="D692" s="14"/>
      <c r="E692" s="14"/>
      <c r="F692" s="14"/>
      <c r="G692" s="14"/>
      <c r="H692" s="14"/>
      <c r="I692" s="14"/>
    </row>
    <row r="693" spans="2:9" x14ac:dyDescent="0.25">
      <c r="B693" s="2">
        <f t="shared" si="33"/>
        <v>674</v>
      </c>
      <c r="C693" s="14"/>
      <c r="D693" s="14"/>
      <c r="E693" s="14"/>
      <c r="F693" s="14"/>
      <c r="G693" s="14"/>
      <c r="H693" s="14"/>
      <c r="I693" s="14"/>
    </row>
    <row r="694" spans="2:9" x14ac:dyDescent="0.25">
      <c r="B694" s="2">
        <f t="shared" si="33"/>
        <v>675</v>
      </c>
      <c r="C694" s="14"/>
      <c r="D694" s="14"/>
      <c r="E694" s="14"/>
      <c r="F694" s="14"/>
      <c r="G694" s="14"/>
      <c r="H694" s="14"/>
      <c r="I694" s="14"/>
    </row>
    <row r="695" spans="2:9" x14ac:dyDescent="0.25">
      <c r="B695" s="2">
        <f t="shared" si="33"/>
        <v>676</v>
      </c>
      <c r="C695" s="14"/>
      <c r="D695" s="14"/>
      <c r="E695" s="14"/>
      <c r="F695" s="14"/>
      <c r="G695" s="14"/>
      <c r="H695" s="14"/>
      <c r="I695" s="14"/>
    </row>
    <row r="696" spans="2:9" x14ac:dyDescent="0.25">
      <c r="B696" s="2">
        <f t="shared" si="33"/>
        <v>677</v>
      </c>
      <c r="C696" s="14"/>
      <c r="D696" s="14"/>
      <c r="E696" s="14"/>
      <c r="F696" s="14"/>
      <c r="G696" s="14"/>
      <c r="H696" s="14"/>
      <c r="I696" s="14"/>
    </row>
    <row r="697" spans="2:9" x14ac:dyDescent="0.25">
      <c r="B697" s="2">
        <f t="shared" si="33"/>
        <v>678</v>
      </c>
      <c r="C697" s="14"/>
      <c r="D697" s="14"/>
      <c r="E697" s="14"/>
      <c r="F697" s="14"/>
      <c r="G697" s="14"/>
      <c r="H697" s="14"/>
      <c r="I697" s="14"/>
    </row>
    <row r="698" spans="2:9" x14ac:dyDescent="0.25">
      <c r="B698" s="2">
        <f t="shared" si="33"/>
        <v>679</v>
      </c>
      <c r="C698" s="14"/>
      <c r="D698" s="14"/>
      <c r="E698" s="14"/>
      <c r="F698" s="14"/>
      <c r="G698" s="14"/>
      <c r="H698" s="14"/>
      <c r="I698" s="14"/>
    </row>
    <row r="699" spans="2:9" x14ac:dyDescent="0.25">
      <c r="B699" s="2">
        <f t="shared" si="33"/>
        <v>680</v>
      </c>
      <c r="C699" s="14"/>
      <c r="D699" s="14"/>
      <c r="E699" s="14"/>
      <c r="F699" s="14"/>
      <c r="G699" s="14"/>
      <c r="H699" s="14"/>
      <c r="I699" s="14"/>
    </row>
    <row r="700" spans="2:9" x14ac:dyDescent="0.25">
      <c r="B700" s="2">
        <f t="shared" si="33"/>
        <v>681</v>
      </c>
      <c r="C700" s="14"/>
      <c r="D700" s="14"/>
      <c r="E700" s="14"/>
      <c r="F700" s="14"/>
      <c r="G700" s="14"/>
      <c r="H700" s="14"/>
      <c r="I700" s="14"/>
    </row>
    <row r="701" spans="2:9" x14ac:dyDescent="0.25">
      <c r="B701" s="2">
        <f t="shared" si="33"/>
        <v>682</v>
      </c>
      <c r="C701" s="14"/>
      <c r="D701" s="14"/>
      <c r="E701" s="14"/>
      <c r="F701" s="14"/>
      <c r="G701" s="14"/>
      <c r="H701" s="14"/>
      <c r="I701" s="14"/>
    </row>
    <row r="702" spans="2:9" x14ac:dyDescent="0.25">
      <c r="B702" s="2">
        <f t="shared" si="33"/>
        <v>683</v>
      </c>
      <c r="C702" s="14"/>
      <c r="D702" s="14"/>
      <c r="E702" s="14"/>
      <c r="F702" s="14"/>
      <c r="G702" s="14"/>
      <c r="H702" s="14"/>
      <c r="I702" s="14"/>
    </row>
    <row r="703" spans="2:9" x14ac:dyDescent="0.25">
      <c r="B703" s="2">
        <f t="shared" si="33"/>
        <v>684</v>
      </c>
      <c r="C703" s="14"/>
      <c r="D703" s="14"/>
      <c r="E703" s="14"/>
      <c r="F703" s="14"/>
      <c r="G703" s="14"/>
      <c r="H703" s="14"/>
      <c r="I703" s="14"/>
    </row>
    <row r="704" spans="2:9" x14ac:dyDescent="0.25">
      <c r="B704" s="2">
        <f t="shared" si="33"/>
        <v>685</v>
      </c>
      <c r="C704" s="14"/>
      <c r="D704" s="14"/>
      <c r="E704" s="14"/>
      <c r="F704" s="14"/>
      <c r="G704" s="14"/>
      <c r="H704" s="14"/>
      <c r="I704" s="14"/>
    </row>
    <row r="705" spans="2:9" x14ac:dyDescent="0.25">
      <c r="B705" s="2">
        <f t="shared" si="33"/>
        <v>686</v>
      </c>
      <c r="C705" s="14"/>
      <c r="D705" s="14"/>
      <c r="E705" s="14"/>
      <c r="F705" s="14"/>
      <c r="G705" s="14"/>
      <c r="H705" s="14"/>
      <c r="I705" s="14"/>
    </row>
    <row r="706" spans="2:9" x14ac:dyDescent="0.25">
      <c r="B706" s="2">
        <f t="shared" si="33"/>
        <v>687</v>
      </c>
      <c r="C706" s="14"/>
      <c r="D706" s="14"/>
      <c r="E706" s="14"/>
      <c r="F706" s="14"/>
      <c r="G706" s="14"/>
      <c r="H706" s="14"/>
      <c r="I706" s="14"/>
    </row>
    <row r="707" spans="2:9" x14ac:dyDescent="0.25">
      <c r="B707" s="2">
        <f t="shared" si="33"/>
        <v>688</v>
      </c>
      <c r="C707" s="14"/>
      <c r="D707" s="14"/>
      <c r="E707" s="14"/>
      <c r="F707" s="14"/>
      <c r="G707" s="14"/>
      <c r="H707" s="14"/>
      <c r="I707" s="14"/>
    </row>
    <row r="708" spans="2:9" x14ac:dyDescent="0.25">
      <c r="B708" s="2">
        <f t="shared" si="33"/>
        <v>689</v>
      </c>
      <c r="C708" s="14"/>
      <c r="D708" s="14"/>
      <c r="E708" s="14"/>
      <c r="F708" s="14"/>
      <c r="G708" s="14"/>
      <c r="H708" s="14"/>
      <c r="I708" s="14"/>
    </row>
    <row r="709" spans="2:9" x14ac:dyDescent="0.25">
      <c r="B709" s="2">
        <f t="shared" si="33"/>
        <v>690</v>
      </c>
      <c r="C709" s="14"/>
      <c r="D709" s="14"/>
      <c r="E709" s="14"/>
      <c r="F709" s="14"/>
      <c r="G709" s="14"/>
      <c r="H709" s="14"/>
      <c r="I709" s="14"/>
    </row>
    <row r="710" spans="2:9" x14ac:dyDescent="0.25">
      <c r="B710" s="2">
        <f t="shared" si="33"/>
        <v>691</v>
      </c>
      <c r="C710" s="14"/>
      <c r="D710" s="14"/>
      <c r="E710" s="14"/>
      <c r="F710" s="14"/>
      <c r="G710" s="14"/>
      <c r="H710" s="14"/>
      <c r="I710" s="14"/>
    </row>
    <row r="711" spans="2:9" x14ac:dyDescent="0.25">
      <c r="B711" s="2">
        <f t="shared" si="33"/>
        <v>692</v>
      </c>
      <c r="C711" s="14"/>
      <c r="D711" s="14"/>
      <c r="E711" s="14"/>
      <c r="F711" s="14"/>
      <c r="G711" s="14"/>
      <c r="H711" s="14"/>
      <c r="I711" s="14"/>
    </row>
    <row r="712" spans="2:9" x14ac:dyDescent="0.25">
      <c r="B712" s="2">
        <f t="shared" si="33"/>
        <v>693</v>
      </c>
      <c r="C712" s="14"/>
      <c r="D712" s="14"/>
      <c r="E712" s="14"/>
      <c r="F712" s="14"/>
      <c r="G712" s="14"/>
      <c r="H712" s="14"/>
      <c r="I712" s="14"/>
    </row>
    <row r="713" spans="2:9" x14ac:dyDescent="0.25">
      <c r="B713" s="2">
        <f t="shared" si="33"/>
        <v>694</v>
      </c>
      <c r="C713" s="14"/>
      <c r="D713" s="14"/>
      <c r="E713" s="14"/>
      <c r="F713" s="14"/>
      <c r="G713" s="14"/>
      <c r="H713" s="14"/>
      <c r="I713" s="14"/>
    </row>
    <row r="714" spans="2:9" x14ac:dyDescent="0.25">
      <c r="B714" s="2">
        <f t="shared" si="33"/>
        <v>695</v>
      </c>
      <c r="C714" s="14"/>
      <c r="D714" s="14"/>
      <c r="E714" s="14"/>
      <c r="F714" s="14"/>
      <c r="G714" s="14"/>
      <c r="H714" s="14"/>
      <c r="I714" s="14"/>
    </row>
    <row r="715" spans="2:9" x14ac:dyDescent="0.25">
      <c r="B715" s="2">
        <f t="shared" si="33"/>
        <v>696</v>
      </c>
      <c r="C715" s="14"/>
      <c r="D715" s="14"/>
      <c r="E715" s="14"/>
      <c r="F715" s="14"/>
      <c r="G715" s="14"/>
      <c r="H715" s="14"/>
      <c r="I715" s="14"/>
    </row>
    <row r="716" spans="2:9" x14ac:dyDescent="0.25">
      <c r="B716" s="2">
        <f t="shared" si="33"/>
        <v>697</v>
      </c>
      <c r="C716" s="14"/>
      <c r="D716" s="14"/>
      <c r="E716" s="14"/>
      <c r="F716" s="14"/>
      <c r="G716" s="14"/>
      <c r="H716" s="14"/>
      <c r="I716" s="14"/>
    </row>
    <row r="717" spans="2:9" x14ac:dyDescent="0.25">
      <c r="B717" s="2">
        <f t="shared" si="33"/>
        <v>698</v>
      </c>
      <c r="C717" s="14"/>
      <c r="D717" s="14"/>
      <c r="E717" s="14"/>
      <c r="F717" s="14"/>
      <c r="G717" s="14"/>
      <c r="H717" s="14"/>
      <c r="I717" s="14"/>
    </row>
    <row r="718" spans="2:9" x14ac:dyDescent="0.25">
      <c r="B718" s="2">
        <f t="shared" si="33"/>
        <v>699</v>
      </c>
      <c r="C718" s="14"/>
      <c r="D718" s="14"/>
      <c r="E718" s="14"/>
      <c r="F718" s="14"/>
      <c r="G718" s="14"/>
      <c r="H718" s="14"/>
      <c r="I718" s="14"/>
    </row>
    <row r="719" spans="2:9" x14ac:dyDescent="0.25">
      <c r="B719" s="2">
        <f t="shared" si="33"/>
        <v>700</v>
      </c>
      <c r="C719" s="14"/>
      <c r="D719" s="14"/>
      <c r="E719" s="14"/>
      <c r="F719" s="14"/>
      <c r="G719" s="14"/>
      <c r="H719" s="14"/>
      <c r="I719" s="14"/>
    </row>
    <row r="720" spans="2:9" x14ac:dyDescent="0.25">
      <c r="B720" s="2">
        <f t="shared" si="33"/>
        <v>701</v>
      </c>
      <c r="C720" s="14"/>
      <c r="D720" s="14"/>
      <c r="E720" s="14"/>
      <c r="F720" s="14"/>
      <c r="G720" s="14"/>
      <c r="H720" s="14"/>
      <c r="I720" s="14"/>
    </row>
    <row r="721" spans="2:9" x14ac:dyDescent="0.25">
      <c r="B721" s="2">
        <f t="shared" si="33"/>
        <v>702</v>
      </c>
      <c r="C721" s="14"/>
      <c r="D721" s="14"/>
      <c r="E721" s="14"/>
      <c r="F721" s="14"/>
      <c r="G721" s="14"/>
      <c r="H721" s="14"/>
      <c r="I721" s="14"/>
    </row>
    <row r="722" spans="2:9" x14ac:dyDescent="0.25">
      <c r="B722" s="2">
        <f t="shared" si="33"/>
        <v>703</v>
      </c>
      <c r="C722" s="14"/>
      <c r="D722" s="14"/>
      <c r="E722" s="14"/>
      <c r="F722" s="14"/>
      <c r="G722" s="14"/>
      <c r="H722" s="14"/>
      <c r="I722" s="14"/>
    </row>
    <row r="723" spans="2:9" x14ac:dyDescent="0.25">
      <c r="B723" s="2">
        <f t="shared" si="33"/>
        <v>704</v>
      </c>
      <c r="C723" s="14"/>
      <c r="D723" s="14"/>
      <c r="E723" s="14"/>
      <c r="F723" s="14"/>
      <c r="G723" s="14"/>
      <c r="H723" s="14"/>
      <c r="I723" s="14"/>
    </row>
    <row r="724" spans="2:9" x14ac:dyDescent="0.25">
      <c r="B724" s="2">
        <f t="shared" si="33"/>
        <v>705</v>
      </c>
      <c r="C724" s="14"/>
      <c r="D724" s="14"/>
      <c r="E724" s="14"/>
      <c r="F724" s="14"/>
      <c r="G724" s="14"/>
      <c r="H724" s="14"/>
      <c r="I724" s="14"/>
    </row>
    <row r="725" spans="2:9" x14ac:dyDescent="0.25">
      <c r="B725" s="2">
        <f t="shared" ref="B725:B788" si="34">B724+1</f>
        <v>706</v>
      </c>
      <c r="C725" s="14"/>
      <c r="D725" s="14"/>
      <c r="E725" s="14"/>
      <c r="F725" s="14"/>
      <c r="G725" s="14"/>
      <c r="H725" s="14"/>
      <c r="I725" s="14"/>
    </row>
    <row r="726" spans="2:9" x14ac:dyDescent="0.25">
      <c r="B726" s="2">
        <f t="shared" si="34"/>
        <v>707</v>
      </c>
      <c r="C726" s="14"/>
      <c r="D726" s="14"/>
      <c r="E726" s="14"/>
      <c r="F726" s="14"/>
      <c r="G726" s="14"/>
      <c r="H726" s="14"/>
      <c r="I726" s="14"/>
    </row>
    <row r="727" spans="2:9" x14ac:dyDescent="0.25">
      <c r="B727" s="2">
        <f t="shared" si="34"/>
        <v>708</v>
      </c>
      <c r="C727" s="14"/>
      <c r="D727" s="14"/>
      <c r="E727" s="14"/>
      <c r="F727" s="14"/>
      <c r="G727" s="14"/>
      <c r="H727" s="14"/>
      <c r="I727" s="14"/>
    </row>
    <row r="728" spans="2:9" x14ac:dyDescent="0.25">
      <c r="B728" s="2">
        <f t="shared" si="34"/>
        <v>709</v>
      </c>
      <c r="C728" s="14"/>
      <c r="D728" s="14"/>
      <c r="E728" s="14"/>
      <c r="F728" s="14"/>
      <c r="G728" s="14"/>
      <c r="H728" s="14"/>
      <c r="I728" s="14"/>
    </row>
    <row r="729" spans="2:9" x14ac:dyDescent="0.25">
      <c r="B729" s="2">
        <f t="shared" si="34"/>
        <v>710</v>
      </c>
      <c r="C729" s="14"/>
      <c r="D729" s="14"/>
      <c r="E729" s="14"/>
      <c r="F729" s="14"/>
      <c r="G729" s="14"/>
      <c r="H729" s="14"/>
      <c r="I729" s="14"/>
    </row>
    <row r="730" spans="2:9" x14ac:dyDescent="0.25">
      <c r="B730" s="2">
        <f t="shared" si="34"/>
        <v>711</v>
      </c>
      <c r="C730" s="14"/>
      <c r="D730" s="14"/>
      <c r="E730" s="14"/>
      <c r="F730" s="14"/>
      <c r="G730" s="14"/>
      <c r="H730" s="14"/>
      <c r="I730" s="14"/>
    </row>
    <row r="731" spans="2:9" x14ac:dyDescent="0.25">
      <c r="B731" s="2">
        <f t="shared" si="34"/>
        <v>712</v>
      </c>
      <c r="C731" s="14"/>
      <c r="D731" s="14"/>
      <c r="E731" s="14"/>
      <c r="F731" s="14"/>
      <c r="G731" s="14"/>
      <c r="H731" s="14"/>
      <c r="I731" s="14"/>
    </row>
    <row r="732" spans="2:9" x14ac:dyDescent="0.25">
      <c r="B732" s="2">
        <f t="shared" si="34"/>
        <v>713</v>
      </c>
      <c r="C732" s="14"/>
      <c r="D732" s="14"/>
      <c r="E732" s="14"/>
      <c r="F732" s="14"/>
      <c r="G732" s="14"/>
      <c r="H732" s="14"/>
      <c r="I732" s="14"/>
    </row>
    <row r="733" spans="2:9" x14ac:dyDescent="0.25">
      <c r="B733" s="2">
        <f t="shared" si="34"/>
        <v>714</v>
      </c>
      <c r="C733" s="14"/>
      <c r="D733" s="14"/>
      <c r="E733" s="14"/>
      <c r="F733" s="14"/>
      <c r="G733" s="14"/>
      <c r="H733" s="14"/>
      <c r="I733" s="14"/>
    </row>
    <row r="734" spans="2:9" x14ac:dyDescent="0.25">
      <c r="B734" s="2">
        <f t="shared" si="34"/>
        <v>715</v>
      </c>
      <c r="C734" s="14"/>
      <c r="D734" s="14"/>
      <c r="E734" s="14"/>
      <c r="F734" s="14"/>
      <c r="G734" s="14"/>
      <c r="H734" s="14"/>
      <c r="I734" s="14"/>
    </row>
    <row r="735" spans="2:9" x14ac:dyDescent="0.25">
      <c r="B735" s="2">
        <f t="shared" si="34"/>
        <v>716</v>
      </c>
      <c r="C735" s="14"/>
      <c r="D735" s="14"/>
      <c r="E735" s="14"/>
      <c r="F735" s="14"/>
      <c r="G735" s="14"/>
      <c r="H735" s="14"/>
      <c r="I735" s="14"/>
    </row>
    <row r="736" spans="2:9" x14ac:dyDescent="0.25">
      <c r="B736" s="2">
        <f t="shared" si="34"/>
        <v>717</v>
      </c>
      <c r="C736" s="14"/>
      <c r="D736" s="14"/>
      <c r="E736" s="14"/>
      <c r="F736" s="14"/>
      <c r="G736" s="14"/>
      <c r="H736" s="14"/>
      <c r="I736" s="14"/>
    </row>
    <row r="737" spans="2:9" x14ac:dyDescent="0.25">
      <c r="B737" s="2">
        <f t="shared" si="34"/>
        <v>718</v>
      </c>
      <c r="C737" s="14"/>
      <c r="D737" s="14"/>
      <c r="E737" s="14"/>
      <c r="F737" s="14"/>
      <c r="G737" s="14"/>
      <c r="H737" s="14"/>
      <c r="I737" s="14"/>
    </row>
    <row r="738" spans="2:9" x14ac:dyDescent="0.25">
      <c r="B738" s="2">
        <f t="shared" si="34"/>
        <v>719</v>
      </c>
      <c r="C738" s="14"/>
      <c r="D738" s="14"/>
      <c r="E738" s="14"/>
      <c r="F738" s="14"/>
      <c r="G738" s="14"/>
      <c r="H738" s="14"/>
      <c r="I738" s="14"/>
    </row>
    <row r="739" spans="2:9" x14ac:dyDescent="0.25">
      <c r="B739" s="2">
        <f t="shared" si="34"/>
        <v>720</v>
      </c>
      <c r="C739" s="14"/>
      <c r="D739" s="14"/>
      <c r="E739" s="14"/>
      <c r="F739" s="14"/>
      <c r="G739" s="14"/>
      <c r="H739" s="14"/>
      <c r="I739" s="14"/>
    </row>
    <row r="740" spans="2:9" x14ac:dyDescent="0.25">
      <c r="B740" s="2">
        <f t="shared" si="34"/>
        <v>721</v>
      </c>
      <c r="C740" s="14"/>
      <c r="D740" s="14"/>
      <c r="E740" s="14"/>
      <c r="F740" s="14"/>
      <c r="G740" s="14"/>
      <c r="H740" s="14"/>
      <c r="I740" s="14"/>
    </row>
    <row r="741" spans="2:9" x14ac:dyDescent="0.25">
      <c r="B741" s="2">
        <f t="shared" si="34"/>
        <v>722</v>
      </c>
      <c r="C741" s="14"/>
      <c r="D741" s="14"/>
      <c r="E741" s="14"/>
      <c r="F741" s="14"/>
      <c r="G741" s="14"/>
      <c r="H741" s="14"/>
      <c r="I741" s="14"/>
    </row>
    <row r="742" spans="2:9" x14ac:dyDescent="0.25">
      <c r="B742" s="2">
        <f t="shared" si="34"/>
        <v>723</v>
      </c>
      <c r="C742" s="14"/>
      <c r="D742" s="14"/>
      <c r="E742" s="14"/>
      <c r="F742" s="14"/>
      <c r="G742" s="14"/>
      <c r="H742" s="14"/>
      <c r="I742" s="14"/>
    </row>
    <row r="743" spans="2:9" x14ac:dyDescent="0.25">
      <c r="B743" s="2">
        <f t="shared" si="34"/>
        <v>724</v>
      </c>
      <c r="C743" s="14"/>
      <c r="D743" s="14"/>
      <c r="E743" s="14"/>
      <c r="F743" s="14"/>
      <c r="G743" s="14"/>
      <c r="H743" s="14"/>
      <c r="I743" s="14"/>
    </row>
    <row r="744" spans="2:9" x14ac:dyDescent="0.25">
      <c r="B744" s="2">
        <f t="shared" si="34"/>
        <v>725</v>
      </c>
      <c r="C744" s="14"/>
      <c r="D744" s="14"/>
      <c r="E744" s="14"/>
      <c r="F744" s="14"/>
      <c r="G744" s="14"/>
      <c r="H744" s="14"/>
      <c r="I744" s="14"/>
    </row>
    <row r="745" spans="2:9" x14ac:dyDescent="0.25">
      <c r="B745" s="2">
        <f t="shared" si="34"/>
        <v>726</v>
      </c>
      <c r="C745" s="14"/>
      <c r="D745" s="14"/>
      <c r="E745" s="14"/>
      <c r="F745" s="14"/>
      <c r="G745" s="14"/>
      <c r="H745" s="14"/>
      <c r="I745" s="14"/>
    </row>
    <row r="746" spans="2:9" x14ac:dyDescent="0.25">
      <c r="B746" s="2">
        <f t="shared" si="34"/>
        <v>727</v>
      </c>
      <c r="C746" s="14"/>
      <c r="D746" s="14"/>
      <c r="E746" s="14"/>
      <c r="F746" s="14"/>
      <c r="G746" s="14"/>
      <c r="H746" s="14"/>
      <c r="I746" s="14"/>
    </row>
    <row r="747" spans="2:9" x14ac:dyDescent="0.25">
      <c r="B747" s="2">
        <f t="shared" si="34"/>
        <v>728</v>
      </c>
      <c r="C747" s="14"/>
      <c r="D747" s="14"/>
      <c r="E747" s="14"/>
      <c r="F747" s="14"/>
      <c r="G747" s="14"/>
      <c r="H747" s="14"/>
      <c r="I747" s="14"/>
    </row>
    <row r="748" spans="2:9" x14ac:dyDescent="0.25">
      <c r="B748" s="2">
        <f t="shared" si="34"/>
        <v>729</v>
      </c>
      <c r="C748" s="14"/>
      <c r="D748" s="14"/>
      <c r="E748" s="14"/>
      <c r="F748" s="14"/>
      <c r="G748" s="14"/>
      <c r="H748" s="14"/>
      <c r="I748" s="14"/>
    </row>
    <row r="749" spans="2:9" x14ac:dyDescent="0.25">
      <c r="B749" s="2">
        <f t="shared" si="34"/>
        <v>730</v>
      </c>
      <c r="C749" s="14"/>
      <c r="D749" s="14"/>
      <c r="E749" s="14"/>
      <c r="F749" s="14"/>
      <c r="G749" s="14"/>
      <c r="H749" s="14"/>
      <c r="I749" s="14"/>
    </row>
    <row r="750" spans="2:9" x14ac:dyDescent="0.25">
      <c r="B750" s="2">
        <f t="shared" si="34"/>
        <v>731</v>
      </c>
      <c r="C750" s="14"/>
      <c r="D750" s="14"/>
      <c r="E750" s="14"/>
      <c r="F750" s="14"/>
      <c r="G750" s="14"/>
      <c r="H750" s="14"/>
      <c r="I750" s="14"/>
    </row>
    <row r="751" spans="2:9" x14ac:dyDescent="0.25">
      <c r="B751" s="2">
        <f t="shared" si="34"/>
        <v>732</v>
      </c>
      <c r="C751" s="14"/>
      <c r="D751" s="14"/>
      <c r="E751" s="14"/>
      <c r="F751" s="14"/>
      <c r="G751" s="14"/>
      <c r="H751" s="14"/>
      <c r="I751" s="14"/>
    </row>
    <row r="752" spans="2:9" x14ac:dyDescent="0.25">
      <c r="B752" s="2">
        <f t="shared" si="34"/>
        <v>733</v>
      </c>
      <c r="C752" s="14"/>
      <c r="D752" s="14"/>
      <c r="E752" s="14"/>
      <c r="F752" s="14"/>
      <c r="G752" s="14"/>
      <c r="H752" s="14"/>
      <c r="I752" s="14"/>
    </row>
    <row r="753" spans="2:9" x14ac:dyDescent="0.25">
      <c r="B753" s="2">
        <f t="shared" si="34"/>
        <v>734</v>
      </c>
      <c r="C753" s="14"/>
      <c r="D753" s="14"/>
      <c r="E753" s="14"/>
      <c r="F753" s="14"/>
      <c r="G753" s="14"/>
      <c r="H753" s="14"/>
      <c r="I753" s="14"/>
    </row>
    <row r="754" spans="2:9" x14ac:dyDescent="0.25">
      <c r="B754" s="2">
        <f t="shared" si="34"/>
        <v>735</v>
      </c>
      <c r="C754" s="14"/>
      <c r="D754" s="14"/>
      <c r="E754" s="14"/>
      <c r="F754" s="14"/>
      <c r="G754" s="14"/>
      <c r="H754" s="14"/>
      <c r="I754" s="14"/>
    </row>
    <row r="755" spans="2:9" x14ac:dyDescent="0.25">
      <c r="B755" s="2">
        <f t="shared" si="34"/>
        <v>736</v>
      </c>
      <c r="C755" s="14"/>
      <c r="D755" s="14"/>
      <c r="E755" s="14"/>
      <c r="F755" s="14"/>
      <c r="G755" s="14"/>
      <c r="H755" s="14"/>
      <c r="I755" s="14"/>
    </row>
    <row r="756" spans="2:9" x14ac:dyDescent="0.25">
      <c r="B756" s="2">
        <f t="shared" si="34"/>
        <v>737</v>
      </c>
      <c r="C756" s="14"/>
      <c r="D756" s="14"/>
      <c r="E756" s="14"/>
      <c r="F756" s="14"/>
      <c r="G756" s="14"/>
      <c r="H756" s="14"/>
      <c r="I756" s="14"/>
    </row>
    <row r="757" spans="2:9" x14ac:dyDescent="0.25">
      <c r="B757" s="2">
        <f t="shared" si="34"/>
        <v>738</v>
      </c>
      <c r="C757" s="14"/>
      <c r="D757" s="14"/>
      <c r="E757" s="14"/>
      <c r="F757" s="14"/>
      <c r="G757" s="14"/>
      <c r="H757" s="14"/>
      <c r="I757" s="14"/>
    </row>
    <row r="758" spans="2:9" x14ac:dyDescent="0.25">
      <c r="B758" s="2">
        <f t="shared" si="34"/>
        <v>739</v>
      </c>
      <c r="C758" s="14"/>
      <c r="D758" s="14"/>
      <c r="E758" s="14"/>
      <c r="F758" s="14"/>
      <c r="G758" s="14"/>
      <c r="H758" s="14"/>
      <c r="I758" s="14"/>
    </row>
    <row r="759" spans="2:9" x14ac:dyDescent="0.25">
      <c r="B759" s="2">
        <f t="shared" si="34"/>
        <v>740</v>
      </c>
      <c r="C759" s="14"/>
      <c r="D759" s="14"/>
      <c r="E759" s="14"/>
      <c r="F759" s="14"/>
      <c r="G759" s="14"/>
      <c r="H759" s="14"/>
      <c r="I759" s="14"/>
    </row>
    <row r="760" spans="2:9" x14ac:dyDescent="0.25">
      <c r="B760" s="2">
        <f t="shared" si="34"/>
        <v>741</v>
      </c>
      <c r="C760" s="14"/>
      <c r="D760" s="14"/>
      <c r="E760" s="14"/>
      <c r="F760" s="14"/>
      <c r="G760" s="14"/>
      <c r="H760" s="14"/>
      <c r="I760" s="14"/>
    </row>
    <row r="761" spans="2:9" x14ac:dyDescent="0.25">
      <c r="B761" s="2">
        <f t="shared" si="34"/>
        <v>742</v>
      </c>
      <c r="C761" s="14"/>
      <c r="D761" s="14"/>
      <c r="E761" s="14"/>
      <c r="F761" s="14"/>
      <c r="G761" s="14"/>
      <c r="H761" s="14"/>
      <c r="I761" s="14"/>
    </row>
    <row r="762" spans="2:9" x14ac:dyDescent="0.25">
      <c r="B762" s="2">
        <f t="shared" si="34"/>
        <v>743</v>
      </c>
      <c r="C762" s="14"/>
      <c r="D762" s="14"/>
      <c r="E762" s="14"/>
      <c r="F762" s="14"/>
      <c r="G762" s="14"/>
      <c r="H762" s="14"/>
      <c r="I762" s="14"/>
    </row>
    <row r="763" spans="2:9" x14ac:dyDescent="0.25">
      <c r="B763" s="2">
        <f t="shared" si="34"/>
        <v>744</v>
      </c>
      <c r="C763" s="14"/>
      <c r="D763" s="14"/>
      <c r="E763" s="14"/>
      <c r="F763" s="14"/>
      <c r="G763" s="14"/>
      <c r="H763" s="14"/>
      <c r="I763" s="14"/>
    </row>
    <row r="764" spans="2:9" x14ac:dyDescent="0.25">
      <c r="B764" s="2">
        <f t="shared" si="34"/>
        <v>745</v>
      </c>
      <c r="C764" s="14"/>
      <c r="D764" s="14"/>
      <c r="E764" s="14"/>
      <c r="F764" s="14"/>
      <c r="G764" s="14"/>
      <c r="H764" s="14"/>
      <c r="I764" s="14"/>
    </row>
    <row r="765" spans="2:9" x14ac:dyDescent="0.25">
      <c r="B765" s="2">
        <f t="shared" si="34"/>
        <v>746</v>
      </c>
      <c r="C765" s="14"/>
      <c r="D765" s="14"/>
      <c r="E765" s="14"/>
      <c r="F765" s="14"/>
      <c r="G765" s="14"/>
      <c r="H765" s="14"/>
      <c r="I765" s="14"/>
    </row>
    <row r="766" spans="2:9" x14ac:dyDescent="0.25">
      <c r="B766" s="2">
        <f t="shared" si="34"/>
        <v>747</v>
      </c>
      <c r="C766" s="14"/>
      <c r="D766" s="14"/>
      <c r="E766" s="14"/>
      <c r="F766" s="14"/>
      <c r="G766" s="14"/>
      <c r="H766" s="14"/>
      <c r="I766" s="14"/>
    </row>
    <row r="767" spans="2:9" x14ac:dyDescent="0.25">
      <c r="B767" s="2">
        <f t="shared" si="34"/>
        <v>748</v>
      </c>
      <c r="C767" s="14"/>
      <c r="D767" s="14"/>
      <c r="E767" s="14"/>
      <c r="F767" s="14"/>
      <c r="G767" s="14"/>
      <c r="H767" s="14"/>
      <c r="I767" s="14"/>
    </row>
    <row r="768" spans="2:9" x14ac:dyDescent="0.25">
      <c r="B768" s="2">
        <f t="shared" si="34"/>
        <v>749</v>
      </c>
      <c r="C768" s="14"/>
      <c r="D768" s="14"/>
      <c r="E768" s="14"/>
      <c r="F768" s="14"/>
      <c r="G768" s="14"/>
      <c r="H768" s="14"/>
      <c r="I768" s="14"/>
    </row>
    <row r="769" spans="2:9" x14ac:dyDescent="0.25">
      <c r="B769" s="2">
        <f t="shared" si="34"/>
        <v>750</v>
      </c>
      <c r="C769" s="14"/>
      <c r="D769" s="14"/>
      <c r="E769" s="14"/>
      <c r="F769" s="14"/>
      <c r="G769" s="14"/>
      <c r="H769" s="14"/>
      <c r="I769" s="14"/>
    </row>
    <row r="770" spans="2:9" x14ac:dyDescent="0.25">
      <c r="B770" s="2">
        <f t="shared" si="34"/>
        <v>751</v>
      </c>
      <c r="C770" s="14"/>
      <c r="D770" s="14"/>
      <c r="E770" s="14"/>
      <c r="F770" s="14"/>
      <c r="G770" s="14"/>
      <c r="H770" s="14"/>
      <c r="I770" s="14"/>
    </row>
    <row r="771" spans="2:9" x14ac:dyDescent="0.25">
      <c r="B771" s="2">
        <f t="shared" si="34"/>
        <v>752</v>
      </c>
      <c r="C771" s="14"/>
      <c r="D771" s="14"/>
      <c r="E771" s="14"/>
      <c r="F771" s="14"/>
      <c r="G771" s="14"/>
      <c r="H771" s="14"/>
      <c r="I771" s="14"/>
    </row>
    <row r="772" spans="2:9" x14ac:dyDescent="0.25">
      <c r="B772" s="2">
        <f t="shared" si="34"/>
        <v>753</v>
      </c>
      <c r="C772" s="14"/>
      <c r="D772" s="14"/>
      <c r="E772" s="14"/>
      <c r="F772" s="14"/>
      <c r="G772" s="14"/>
      <c r="H772" s="14"/>
      <c r="I772" s="14"/>
    </row>
    <row r="773" spans="2:9" x14ac:dyDescent="0.25">
      <c r="B773" s="2">
        <f t="shared" si="34"/>
        <v>754</v>
      </c>
      <c r="C773" s="14"/>
      <c r="D773" s="14"/>
      <c r="E773" s="14"/>
      <c r="F773" s="14"/>
      <c r="G773" s="14"/>
      <c r="H773" s="14"/>
      <c r="I773" s="14"/>
    </row>
    <row r="774" spans="2:9" x14ac:dyDescent="0.25">
      <c r="B774" s="2">
        <f t="shared" si="34"/>
        <v>755</v>
      </c>
      <c r="C774" s="14"/>
      <c r="D774" s="14"/>
      <c r="E774" s="14"/>
      <c r="F774" s="14"/>
      <c r="G774" s="14"/>
      <c r="H774" s="14"/>
      <c r="I774" s="14"/>
    </row>
    <row r="775" spans="2:9" x14ac:dyDescent="0.25">
      <c r="B775" s="2">
        <f t="shared" si="34"/>
        <v>756</v>
      </c>
      <c r="C775" s="14"/>
      <c r="D775" s="14"/>
      <c r="E775" s="14"/>
      <c r="F775" s="14"/>
      <c r="G775" s="14"/>
      <c r="H775" s="14"/>
      <c r="I775" s="14"/>
    </row>
    <row r="776" spans="2:9" x14ac:dyDescent="0.25">
      <c r="B776" s="2">
        <f t="shared" si="34"/>
        <v>757</v>
      </c>
      <c r="C776" s="14"/>
      <c r="D776" s="14"/>
      <c r="E776" s="14"/>
      <c r="F776" s="14"/>
      <c r="G776" s="14"/>
      <c r="H776" s="14"/>
      <c r="I776" s="14"/>
    </row>
    <row r="777" spans="2:9" x14ac:dyDescent="0.25">
      <c r="B777" s="2">
        <f t="shared" si="34"/>
        <v>758</v>
      </c>
      <c r="C777" s="14"/>
      <c r="D777" s="14"/>
      <c r="E777" s="14"/>
      <c r="F777" s="14"/>
      <c r="G777" s="14"/>
      <c r="H777" s="14"/>
      <c r="I777" s="14"/>
    </row>
    <row r="778" spans="2:9" x14ac:dyDescent="0.25">
      <c r="B778" s="2">
        <f t="shared" si="34"/>
        <v>759</v>
      </c>
      <c r="C778" s="14"/>
      <c r="D778" s="14"/>
      <c r="E778" s="14"/>
      <c r="F778" s="14"/>
      <c r="G778" s="14"/>
      <c r="H778" s="14"/>
      <c r="I778" s="14"/>
    </row>
    <row r="779" spans="2:9" x14ac:dyDescent="0.25">
      <c r="B779" s="2">
        <f t="shared" si="34"/>
        <v>760</v>
      </c>
      <c r="C779" s="14"/>
      <c r="D779" s="14"/>
      <c r="E779" s="14"/>
      <c r="F779" s="14"/>
      <c r="G779" s="14"/>
      <c r="H779" s="14"/>
      <c r="I779" s="14"/>
    </row>
    <row r="780" spans="2:9" x14ac:dyDescent="0.25">
      <c r="B780" s="2">
        <f t="shared" si="34"/>
        <v>761</v>
      </c>
      <c r="C780" s="14"/>
      <c r="D780" s="14"/>
      <c r="E780" s="14"/>
      <c r="F780" s="14"/>
      <c r="G780" s="14"/>
      <c r="H780" s="14"/>
      <c r="I780" s="14"/>
    </row>
    <row r="781" spans="2:9" x14ac:dyDescent="0.25">
      <c r="B781" s="2">
        <f t="shared" si="34"/>
        <v>762</v>
      </c>
      <c r="C781" s="14"/>
      <c r="D781" s="14"/>
      <c r="E781" s="14"/>
      <c r="F781" s="14"/>
      <c r="G781" s="14"/>
      <c r="H781" s="14"/>
      <c r="I781" s="14"/>
    </row>
    <row r="782" spans="2:9" x14ac:dyDescent="0.25">
      <c r="B782" s="2">
        <f t="shared" si="34"/>
        <v>763</v>
      </c>
      <c r="C782" s="14"/>
      <c r="D782" s="14"/>
      <c r="E782" s="14"/>
      <c r="F782" s="14"/>
      <c r="G782" s="14"/>
      <c r="H782" s="14"/>
      <c r="I782" s="14"/>
    </row>
    <row r="783" spans="2:9" x14ac:dyDescent="0.25">
      <c r="B783" s="2">
        <f t="shared" si="34"/>
        <v>764</v>
      </c>
      <c r="C783" s="14"/>
      <c r="D783" s="14"/>
      <c r="E783" s="14"/>
      <c r="F783" s="14"/>
      <c r="G783" s="14"/>
      <c r="H783" s="14"/>
      <c r="I783" s="14"/>
    </row>
    <row r="784" spans="2:9" x14ac:dyDescent="0.25">
      <c r="B784" s="2">
        <f t="shared" si="34"/>
        <v>765</v>
      </c>
      <c r="C784" s="14"/>
      <c r="D784" s="14"/>
      <c r="E784" s="14"/>
      <c r="F784" s="14"/>
      <c r="G784" s="14"/>
      <c r="H784" s="14"/>
      <c r="I784" s="14"/>
    </row>
    <row r="785" spans="2:9" x14ac:dyDescent="0.25">
      <c r="B785" s="2">
        <f t="shared" si="34"/>
        <v>766</v>
      </c>
      <c r="C785" s="14"/>
      <c r="D785" s="14"/>
      <c r="E785" s="14"/>
      <c r="F785" s="14"/>
      <c r="G785" s="14"/>
      <c r="H785" s="14"/>
      <c r="I785" s="14"/>
    </row>
    <row r="786" spans="2:9" x14ac:dyDescent="0.25">
      <c r="B786" s="2">
        <f t="shared" si="34"/>
        <v>767</v>
      </c>
      <c r="C786" s="14"/>
      <c r="D786" s="14"/>
      <c r="E786" s="14"/>
      <c r="F786" s="14"/>
      <c r="G786" s="14"/>
      <c r="H786" s="14"/>
      <c r="I786" s="14"/>
    </row>
    <row r="787" spans="2:9" x14ac:dyDescent="0.25">
      <c r="B787" s="2">
        <f t="shared" si="34"/>
        <v>768</v>
      </c>
      <c r="C787" s="14"/>
      <c r="D787" s="14"/>
      <c r="E787" s="14"/>
      <c r="F787" s="14"/>
      <c r="G787" s="14"/>
      <c r="H787" s="14"/>
      <c r="I787" s="14"/>
    </row>
    <row r="788" spans="2:9" x14ac:dyDescent="0.25">
      <c r="B788" s="2">
        <f t="shared" si="34"/>
        <v>769</v>
      </c>
      <c r="C788" s="14"/>
      <c r="D788" s="14"/>
      <c r="E788" s="14"/>
      <c r="F788" s="14"/>
      <c r="G788" s="14"/>
      <c r="H788" s="14"/>
      <c r="I788" s="14"/>
    </row>
    <row r="789" spans="2:9" x14ac:dyDescent="0.25">
      <c r="B789" s="2">
        <f t="shared" ref="B789:B852" si="35">B788+1</f>
        <v>770</v>
      </c>
      <c r="C789" s="14"/>
      <c r="D789" s="14"/>
      <c r="E789" s="14"/>
      <c r="F789" s="14"/>
      <c r="G789" s="14"/>
      <c r="H789" s="14"/>
      <c r="I789" s="14"/>
    </row>
    <row r="790" spans="2:9" x14ac:dyDescent="0.25">
      <c r="B790" s="2">
        <f t="shared" si="35"/>
        <v>771</v>
      </c>
      <c r="C790" s="14"/>
      <c r="D790" s="14"/>
      <c r="E790" s="14"/>
      <c r="F790" s="14"/>
      <c r="G790" s="14"/>
      <c r="H790" s="14"/>
      <c r="I790" s="14"/>
    </row>
    <row r="791" spans="2:9" x14ac:dyDescent="0.25">
      <c r="B791" s="2">
        <f t="shared" si="35"/>
        <v>772</v>
      </c>
      <c r="C791" s="14"/>
      <c r="D791" s="14"/>
      <c r="E791" s="14"/>
      <c r="F791" s="14"/>
      <c r="G791" s="14"/>
      <c r="H791" s="14"/>
      <c r="I791" s="14"/>
    </row>
    <row r="792" spans="2:9" x14ac:dyDescent="0.25">
      <c r="B792" s="2">
        <f t="shared" si="35"/>
        <v>773</v>
      </c>
      <c r="C792" s="14"/>
      <c r="D792" s="14"/>
      <c r="E792" s="14"/>
      <c r="F792" s="14"/>
      <c r="G792" s="14"/>
      <c r="H792" s="14"/>
      <c r="I792" s="14"/>
    </row>
    <row r="793" spans="2:9" x14ac:dyDescent="0.25">
      <c r="B793" s="2">
        <f t="shared" si="35"/>
        <v>774</v>
      </c>
      <c r="C793" s="14"/>
      <c r="D793" s="14"/>
      <c r="E793" s="14"/>
      <c r="F793" s="14"/>
      <c r="G793" s="14"/>
      <c r="H793" s="14"/>
      <c r="I793" s="14"/>
    </row>
    <row r="794" spans="2:9" x14ac:dyDescent="0.25">
      <c r="B794" s="2">
        <f t="shared" si="35"/>
        <v>775</v>
      </c>
      <c r="C794" s="14"/>
      <c r="D794" s="14"/>
      <c r="E794" s="14"/>
      <c r="F794" s="14"/>
      <c r="G794" s="14"/>
      <c r="H794" s="14"/>
      <c r="I794" s="14"/>
    </row>
    <row r="795" spans="2:9" x14ac:dyDescent="0.25">
      <c r="B795" s="2">
        <f t="shared" si="35"/>
        <v>776</v>
      </c>
      <c r="C795" s="14"/>
      <c r="D795" s="14"/>
      <c r="E795" s="14"/>
      <c r="F795" s="14"/>
      <c r="G795" s="14"/>
      <c r="H795" s="14"/>
      <c r="I795" s="14"/>
    </row>
    <row r="796" spans="2:9" x14ac:dyDescent="0.25">
      <c r="B796" s="2">
        <f t="shared" si="35"/>
        <v>777</v>
      </c>
      <c r="C796" s="14"/>
      <c r="D796" s="14"/>
      <c r="E796" s="14"/>
      <c r="F796" s="14"/>
      <c r="G796" s="14"/>
      <c r="H796" s="14"/>
      <c r="I796" s="14"/>
    </row>
    <row r="797" spans="2:9" x14ac:dyDescent="0.25">
      <c r="B797" s="2">
        <f t="shared" si="35"/>
        <v>778</v>
      </c>
      <c r="C797" s="14"/>
      <c r="D797" s="14"/>
      <c r="E797" s="14"/>
      <c r="F797" s="14"/>
      <c r="G797" s="14"/>
      <c r="H797" s="14"/>
      <c r="I797" s="14"/>
    </row>
    <row r="798" spans="2:9" x14ac:dyDescent="0.25">
      <c r="B798" s="2">
        <f t="shared" si="35"/>
        <v>779</v>
      </c>
      <c r="C798" s="14"/>
      <c r="D798" s="14"/>
      <c r="E798" s="14"/>
      <c r="F798" s="14"/>
      <c r="G798" s="14"/>
      <c r="H798" s="14"/>
      <c r="I798" s="14"/>
    </row>
    <row r="799" spans="2:9" x14ac:dyDescent="0.25">
      <c r="B799" s="2">
        <f t="shared" si="35"/>
        <v>780</v>
      </c>
      <c r="C799" s="14"/>
      <c r="D799" s="14"/>
      <c r="E799" s="14"/>
      <c r="F799" s="14"/>
      <c r="G799" s="14"/>
      <c r="H799" s="14"/>
      <c r="I799" s="14"/>
    </row>
    <row r="800" spans="2:9" x14ac:dyDescent="0.25">
      <c r="B800" s="2">
        <f t="shared" si="35"/>
        <v>781</v>
      </c>
      <c r="C800" s="14"/>
      <c r="D800" s="14"/>
      <c r="E800" s="14"/>
      <c r="F800" s="14"/>
      <c r="G800" s="14"/>
      <c r="H800" s="14"/>
      <c r="I800" s="14"/>
    </row>
    <row r="801" spans="2:9" x14ac:dyDescent="0.25">
      <c r="B801" s="2">
        <f t="shared" si="35"/>
        <v>782</v>
      </c>
      <c r="C801" s="14"/>
      <c r="D801" s="14"/>
      <c r="E801" s="14"/>
      <c r="F801" s="14"/>
      <c r="G801" s="14"/>
      <c r="H801" s="14"/>
      <c r="I801" s="14"/>
    </row>
    <row r="802" spans="2:9" x14ac:dyDescent="0.25">
      <c r="B802" s="2">
        <f t="shared" si="35"/>
        <v>783</v>
      </c>
      <c r="C802" s="14"/>
      <c r="D802" s="14"/>
      <c r="E802" s="14"/>
      <c r="F802" s="14"/>
      <c r="G802" s="14"/>
      <c r="H802" s="14"/>
      <c r="I802" s="14"/>
    </row>
    <row r="803" spans="2:9" x14ac:dyDescent="0.25">
      <c r="B803" s="2">
        <f t="shared" si="35"/>
        <v>784</v>
      </c>
      <c r="C803" s="14"/>
      <c r="D803" s="14"/>
      <c r="E803" s="14"/>
      <c r="F803" s="14"/>
      <c r="G803" s="14"/>
      <c r="H803" s="14"/>
      <c r="I803" s="14"/>
    </row>
    <row r="804" spans="2:9" x14ac:dyDescent="0.25">
      <c r="B804" s="2">
        <f t="shared" si="35"/>
        <v>785</v>
      </c>
      <c r="C804" s="14"/>
      <c r="D804" s="14"/>
      <c r="E804" s="14"/>
      <c r="F804" s="14"/>
      <c r="G804" s="14"/>
      <c r="H804" s="14"/>
      <c r="I804" s="14"/>
    </row>
    <row r="805" spans="2:9" x14ac:dyDescent="0.25">
      <c r="B805" s="2">
        <f t="shared" si="35"/>
        <v>786</v>
      </c>
      <c r="C805" s="14"/>
      <c r="D805" s="14"/>
      <c r="E805" s="14"/>
      <c r="F805" s="14"/>
      <c r="G805" s="14"/>
      <c r="H805" s="14"/>
      <c r="I805" s="14"/>
    </row>
    <row r="806" spans="2:9" x14ac:dyDescent="0.25">
      <c r="B806" s="2">
        <f t="shared" si="35"/>
        <v>787</v>
      </c>
      <c r="C806" s="14"/>
      <c r="D806" s="14"/>
      <c r="E806" s="14"/>
      <c r="F806" s="14"/>
      <c r="G806" s="14"/>
      <c r="H806" s="14"/>
      <c r="I806" s="14"/>
    </row>
    <row r="807" spans="2:9" x14ac:dyDescent="0.25">
      <c r="B807" s="2">
        <f t="shared" si="35"/>
        <v>788</v>
      </c>
      <c r="C807" s="14"/>
      <c r="D807" s="14"/>
      <c r="E807" s="14"/>
      <c r="F807" s="14"/>
      <c r="G807" s="14"/>
      <c r="H807" s="14"/>
      <c r="I807" s="14"/>
    </row>
    <row r="808" spans="2:9" x14ac:dyDescent="0.25">
      <c r="B808" s="2">
        <f t="shared" si="35"/>
        <v>789</v>
      </c>
      <c r="C808" s="14"/>
      <c r="D808" s="14"/>
      <c r="E808" s="14"/>
      <c r="F808" s="14"/>
      <c r="G808" s="14"/>
      <c r="H808" s="14"/>
      <c r="I808" s="14"/>
    </row>
    <row r="809" spans="2:9" x14ac:dyDescent="0.25">
      <c r="B809" s="2">
        <f t="shared" si="35"/>
        <v>790</v>
      </c>
      <c r="C809" s="14"/>
      <c r="D809" s="14"/>
      <c r="E809" s="14"/>
      <c r="F809" s="14"/>
      <c r="G809" s="14"/>
      <c r="H809" s="14"/>
      <c r="I809" s="14"/>
    </row>
    <row r="810" spans="2:9" x14ac:dyDescent="0.25">
      <c r="B810" s="2">
        <f t="shared" si="35"/>
        <v>791</v>
      </c>
      <c r="C810" s="14"/>
      <c r="D810" s="14"/>
      <c r="E810" s="14"/>
      <c r="F810" s="14"/>
      <c r="G810" s="14"/>
      <c r="H810" s="14"/>
      <c r="I810" s="14"/>
    </row>
    <row r="811" spans="2:9" x14ac:dyDescent="0.25">
      <c r="B811" s="2">
        <f t="shared" si="35"/>
        <v>792</v>
      </c>
      <c r="C811" s="14"/>
      <c r="D811" s="14"/>
      <c r="E811" s="14"/>
      <c r="F811" s="14"/>
      <c r="G811" s="14"/>
      <c r="H811" s="14"/>
      <c r="I811" s="14"/>
    </row>
    <row r="812" spans="2:9" x14ac:dyDescent="0.25">
      <c r="B812" s="2">
        <f t="shared" si="35"/>
        <v>793</v>
      </c>
      <c r="C812" s="14"/>
      <c r="D812" s="14"/>
      <c r="E812" s="14"/>
      <c r="F812" s="14"/>
      <c r="G812" s="14"/>
      <c r="H812" s="14"/>
      <c r="I812" s="14"/>
    </row>
    <row r="813" spans="2:9" x14ac:dyDescent="0.25">
      <c r="B813" s="2">
        <f t="shared" si="35"/>
        <v>794</v>
      </c>
      <c r="C813" s="14"/>
      <c r="D813" s="14"/>
      <c r="E813" s="14"/>
      <c r="F813" s="14"/>
      <c r="G813" s="14"/>
      <c r="H813" s="14"/>
      <c r="I813" s="14"/>
    </row>
    <row r="814" spans="2:9" x14ac:dyDescent="0.25">
      <c r="B814" s="2">
        <f t="shared" si="35"/>
        <v>795</v>
      </c>
      <c r="C814" s="14"/>
      <c r="D814" s="14"/>
      <c r="E814" s="14"/>
      <c r="F814" s="14"/>
      <c r="G814" s="14"/>
      <c r="H814" s="14"/>
      <c r="I814" s="14"/>
    </row>
    <row r="815" spans="2:9" x14ac:dyDescent="0.25">
      <c r="B815" s="2">
        <f t="shared" si="35"/>
        <v>796</v>
      </c>
      <c r="C815" s="14"/>
      <c r="D815" s="14"/>
      <c r="E815" s="14"/>
      <c r="F815" s="14"/>
      <c r="G815" s="14"/>
      <c r="H815" s="14"/>
      <c r="I815" s="14"/>
    </row>
    <row r="816" spans="2:9" x14ac:dyDescent="0.25">
      <c r="B816" s="2">
        <f t="shared" si="35"/>
        <v>797</v>
      </c>
      <c r="C816" s="14"/>
      <c r="D816" s="14"/>
      <c r="E816" s="14"/>
      <c r="F816" s="14"/>
      <c r="G816" s="14"/>
      <c r="H816" s="14"/>
      <c r="I816" s="14"/>
    </row>
    <row r="817" spans="2:9" x14ac:dyDescent="0.25">
      <c r="B817" s="2">
        <f t="shared" si="35"/>
        <v>798</v>
      </c>
      <c r="C817" s="14"/>
      <c r="D817" s="14"/>
      <c r="E817" s="14"/>
      <c r="F817" s="14"/>
      <c r="G817" s="14"/>
      <c r="H817" s="14"/>
      <c r="I817" s="14"/>
    </row>
    <row r="818" spans="2:9" x14ac:dyDescent="0.25">
      <c r="B818" s="2">
        <f t="shared" si="35"/>
        <v>799</v>
      </c>
      <c r="C818" s="14"/>
      <c r="D818" s="14"/>
      <c r="E818" s="14"/>
      <c r="F818" s="14"/>
      <c r="G818" s="14"/>
      <c r="H818" s="14"/>
      <c r="I818" s="14"/>
    </row>
    <row r="819" spans="2:9" x14ac:dyDescent="0.25">
      <c r="B819" s="2">
        <f t="shared" si="35"/>
        <v>800</v>
      </c>
      <c r="C819" s="14"/>
      <c r="D819" s="14"/>
      <c r="E819" s="14"/>
      <c r="F819" s="14"/>
      <c r="G819" s="14"/>
      <c r="H819" s="14"/>
      <c r="I819" s="14"/>
    </row>
    <row r="820" spans="2:9" x14ac:dyDescent="0.25">
      <c r="B820" s="2">
        <f t="shared" si="35"/>
        <v>801</v>
      </c>
      <c r="C820" s="14"/>
      <c r="D820" s="14"/>
      <c r="E820" s="14"/>
      <c r="F820" s="14"/>
      <c r="G820" s="14"/>
      <c r="H820" s="14"/>
      <c r="I820" s="14"/>
    </row>
    <row r="821" spans="2:9" x14ac:dyDescent="0.25">
      <c r="B821" s="2">
        <f t="shared" si="35"/>
        <v>802</v>
      </c>
      <c r="C821" s="14"/>
      <c r="D821" s="14"/>
      <c r="E821" s="14"/>
      <c r="F821" s="14"/>
      <c r="G821" s="14"/>
      <c r="H821" s="14"/>
      <c r="I821" s="14"/>
    </row>
    <row r="822" spans="2:9" x14ac:dyDescent="0.25">
      <c r="B822" s="2">
        <f t="shared" si="35"/>
        <v>803</v>
      </c>
      <c r="C822" s="14"/>
      <c r="D822" s="14"/>
      <c r="E822" s="14"/>
      <c r="F822" s="14"/>
      <c r="G822" s="14"/>
      <c r="H822" s="14"/>
      <c r="I822" s="14"/>
    </row>
    <row r="823" spans="2:9" x14ac:dyDescent="0.25">
      <c r="B823" s="2">
        <f t="shared" si="35"/>
        <v>804</v>
      </c>
      <c r="C823" s="14"/>
      <c r="D823" s="14"/>
      <c r="E823" s="14"/>
      <c r="F823" s="14"/>
      <c r="G823" s="14"/>
      <c r="H823" s="14"/>
      <c r="I823" s="14"/>
    </row>
    <row r="824" spans="2:9" x14ac:dyDescent="0.25">
      <c r="B824" s="2">
        <f t="shared" si="35"/>
        <v>805</v>
      </c>
      <c r="C824" s="14"/>
      <c r="D824" s="14"/>
      <c r="E824" s="14"/>
      <c r="F824" s="14"/>
      <c r="G824" s="14"/>
      <c r="H824" s="14"/>
      <c r="I824" s="14"/>
    </row>
    <row r="825" spans="2:9" x14ac:dyDescent="0.25">
      <c r="B825" s="2">
        <f t="shared" si="35"/>
        <v>806</v>
      </c>
      <c r="C825" s="14"/>
      <c r="D825" s="14"/>
      <c r="E825" s="14"/>
      <c r="F825" s="14"/>
      <c r="G825" s="14"/>
      <c r="H825" s="14"/>
      <c r="I825" s="14"/>
    </row>
    <row r="826" spans="2:9" x14ac:dyDescent="0.25">
      <c r="B826" s="2">
        <f t="shared" si="35"/>
        <v>807</v>
      </c>
      <c r="C826" s="14"/>
      <c r="D826" s="14"/>
      <c r="E826" s="14"/>
      <c r="F826" s="14"/>
      <c r="G826" s="14"/>
      <c r="H826" s="14"/>
      <c r="I826" s="14"/>
    </row>
    <row r="827" spans="2:9" x14ac:dyDescent="0.25">
      <c r="B827" s="2">
        <f t="shared" si="35"/>
        <v>808</v>
      </c>
      <c r="C827" s="14"/>
      <c r="D827" s="14"/>
      <c r="E827" s="14"/>
      <c r="F827" s="14"/>
      <c r="G827" s="14"/>
      <c r="H827" s="14"/>
      <c r="I827" s="14"/>
    </row>
    <row r="828" spans="2:9" x14ac:dyDescent="0.25">
      <c r="B828" s="2">
        <f t="shared" si="35"/>
        <v>809</v>
      </c>
      <c r="C828" s="14"/>
      <c r="D828" s="14"/>
      <c r="E828" s="14"/>
      <c r="F828" s="14"/>
      <c r="G828" s="14"/>
      <c r="H828" s="14"/>
      <c r="I828" s="14"/>
    </row>
    <row r="829" spans="2:9" x14ac:dyDescent="0.25">
      <c r="B829" s="2">
        <f t="shared" si="35"/>
        <v>810</v>
      </c>
      <c r="C829" s="14"/>
      <c r="D829" s="14"/>
      <c r="E829" s="14"/>
      <c r="F829" s="14"/>
      <c r="G829" s="14"/>
      <c r="H829" s="14"/>
      <c r="I829" s="14"/>
    </row>
    <row r="830" spans="2:9" x14ac:dyDescent="0.25">
      <c r="B830" s="2">
        <f t="shared" si="35"/>
        <v>811</v>
      </c>
      <c r="C830" s="14"/>
      <c r="D830" s="14"/>
      <c r="E830" s="14"/>
      <c r="F830" s="14"/>
      <c r="G830" s="14"/>
      <c r="H830" s="14"/>
      <c r="I830" s="14"/>
    </row>
    <row r="831" spans="2:9" x14ac:dyDescent="0.25">
      <c r="B831" s="2">
        <f t="shared" si="35"/>
        <v>812</v>
      </c>
      <c r="C831" s="14"/>
      <c r="D831" s="14"/>
      <c r="E831" s="14"/>
      <c r="F831" s="14"/>
      <c r="G831" s="14"/>
      <c r="H831" s="14"/>
      <c r="I831" s="14"/>
    </row>
    <row r="832" spans="2:9" x14ac:dyDescent="0.25">
      <c r="B832" s="2">
        <f t="shared" si="35"/>
        <v>813</v>
      </c>
      <c r="C832" s="14"/>
      <c r="D832" s="14"/>
      <c r="E832" s="14"/>
      <c r="F832" s="14"/>
      <c r="G832" s="14"/>
      <c r="H832" s="14"/>
      <c r="I832" s="14"/>
    </row>
    <row r="833" spans="2:9" x14ac:dyDescent="0.25">
      <c r="B833" s="2">
        <f t="shared" si="35"/>
        <v>814</v>
      </c>
      <c r="C833" s="14"/>
      <c r="D833" s="14"/>
      <c r="E833" s="14"/>
      <c r="F833" s="14"/>
      <c r="G833" s="14"/>
      <c r="H833" s="14"/>
      <c r="I833" s="14"/>
    </row>
    <row r="834" spans="2:9" x14ac:dyDescent="0.25">
      <c r="B834" s="2">
        <f t="shared" si="35"/>
        <v>815</v>
      </c>
      <c r="C834" s="14"/>
      <c r="D834" s="14"/>
      <c r="E834" s="14"/>
      <c r="F834" s="14"/>
      <c r="G834" s="14"/>
      <c r="H834" s="14"/>
      <c r="I834" s="14"/>
    </row>
    <row r="835" spans="2:9" x14ac:dyDescent="0.25">
      <c r="B835" s="2">
        <f t="shared" si="35"/>
        <v>816</v>
      </c>
      <c r="C835" s="14"/>
      <c r="D835" s="14"/>
      <c r="E835" s="14"/>
      <c r="F835" s="14"/>
      <c r="G835" s="14"/>
      <c r="H835" s="14"/>
      <c r="I835" s="14"/>
    </row>
    <row r="836" spans="2:9" x14ac:dyDescent="0.25">
      <c r="B836" s="2">
        <f t="shared" si="35"/>
        <v>817</v>
      </c>
      <c r="C836" s="14"/>
      <c r="D836" s="14"/>
      <c r="E836" s="14"/>
      <c r="F836" s="14"/>
      <c r="G836" s="14"/>
      <c r="H836" s="14"/>
      <c r="I836" s="14"/>
    </row>
    <row r="837" spans="2:9" x14ac:dyDescent="0.25">
      <c r="B837" s="2">
        <f t="shared" si="35"/>
        <v>818</v>
      </c>
      <c r="C837" s="14"/>
      <c r="D837" s="14"/>
      <c r="E837" s="14"/>
      <c r="F837" s="14"/>
      <c r="G837" s="14"/>
      <c r="H837" s="14"/>
      <c r="I837" s="14"/>
    </row>
    <row r="838" spans="2:9" x14ac:dyDescent="0.25">
      <c r="B838" s="2">
        <f t="shared" si="35"/>
        <v>819</v>
      </c>
      <c r="C838" s="14"/>
      <c r="D838" s="14"/>
      <c r="E838" s="14"/>
      <c r="F838" s="14"/>
      <c r="G838" s="14"/>
      <c r="H838" s="14"/>
      <c r="I838" s="14"/>
    </row>
    <row r="839" spans="2:9" x14ac:dyDescent="0.25">
      <c r="B839" s="2">
        <f t="shared" si="35"/>
        <v>820</v>
      </c>
      <c r="C839" s="14"/>
      <c r="D839" s="14"/>
      <c r="E839" s="14"/>
      <c r="F839" s="14"/>
      <c r="G839" s="14"/>
      <c r="H839" s="14"/>
      <c r="I839" s="14"/>
    </row>
    <row r="840" spans="2:9" x14ac:dyDescent="0.25">
      <c r="B840" s="2">
        <f t="shared" si="35"/>
        <v>821</v>
      </c>
      <c r="C840" s="14"/>
      <c r="D840" s="14"/>
      <c r="E840" s="14"/>
      <c r="F840" s="14"/>
      <c r="G840" s="14"/>
      <c r="H840" s="14"/>
      <c r="I840" s="14"/>
    </row>
    <row r="841" spans="2:9" x14ac:dyDescent="0.25">
      <c r="B841" s="2">
        <f t="shared" si="35"/>
        <v>822</v>
      </c>
      <c r="C841" s="14"/>
      <c r="D841" s="14"/>
      <c r="E841" s="14"/>
      <c r="F841" s="14"/>
      <c r="G841" s="14"/>
      <c r="H841" s="14"/>
      <c r="I841" s="14"/>
    </row>
    <row r="842" spans="2:9" x14ac:dyDescent="0.25">
      <c r="B842" s="2">
        <f t="shared" si="35"/>
        <v>823</v>
      </c>
      <c r="C842" s="14"/>
      <c r="D842" s="14"/>
      <c r="E842" s="14"/>
      <c r="F842" s="14"/>
      <c r="G842" s="14"/>
      <c r="H842" s="14"/>
      <c r="I842" s="14"/>
    </row>
    <row r="843" spans="2:9" x14ac:dyDescent="0.25">
      <c r="B843" s="2">
        <f t="shared" si="35"/>
        <v>824</v>
      </c>
      <c r="C843" s="14"/>
      <c r="D843" s="14"/>
      <c r="E843" s="14"/>
      <c r="F843" s="14"/>
      <c r="G843" s="14"/>
      <c r="H843" s="14"/>
      <c r="I843" s="14"/>
    </row>
    <row r="844" spans="2:9" x14ac:dyDescent="0.25">
      <c r="B844" s="2">
        <f t="shared" si="35"/>
        <v>825</v>
      </c>
      <c r="C844" s="14"/>
      <c r="D844" s="14"/>
      <c r="E844" s="14"/>
      <c r="F844" s="14"/>
      <c r="G844" s="14"/>
      <c r="H844" s="14"/>
      <c r="I844" s="14"/>
    </row>
    <row r="845" spans="2:9" x14ac:dyDescent="0.25">
      <c r="B845" s="2">
        <f t="shared" si="35"/>
        <v>826</v>
      </c>
      <c r="C845" s="14"/>
      <c r="D845" s="14"/>
      <c r="E845" s="14"/>
      <c r="F845" s="14"/>
      <c r="G845" s="14"/>
      <c r="H845" s="14"/>
      <c r="I845" s="14"/>
    </row>
    <row r="846" spans="2:9" x14ac:dyDescent="0.25">
      <c r="B846" s="2">
        <f t="shared" si="35"/>
        <v>827</v>
      </c>
      <c r="C846" s="14"/>
      <c r="D846" s="14"/>
      <c r="E846" s="14"/>
      <c r="F846" s="14"/>
      <c r="G846" s="14"/>
      <c r="H846" s="14"/>
      <c r="I846" s="14"/>
    </row>
    <row r="847" spans="2:9" x14ac:dyDescent="0.25">
      <c r="B847" s="2">
        <f t="shared" si="35"/>
        <v>828</v>
      </c>
      <c r="C847" s="14"/>
      <c r="D847" s="14"/>
      <c r="E847" s="14"/>
      <c r="F847" s="14"/>
      <c r="G847" s="14"/>
      <c r="H847" s="14"/>
      <c r="I847" s="14"/>
    </row>
    <row r="848" spans="2:9" x14ac:dyDescent="0.25">
      <c r="B848" s="2">
        <f t="shared" si="35"/>
        <v>829</v>
      </c>
      <c r="C848" s="14"/>
      <c r="D848" s="14"/>
      <c r="E848" s="14"/>
      <c r="F848" s="14"/>
      <c r="G848" s="14"/>
      <c r="H848" s="14"/>
      <c r="I848" s="14"/>
    </row>
    <row r="849" spans="2:9" x14ac:dyDescent="0.25">
      <c r="B849" s="2">
        <f t="shared" si="35"/>
        <v>830</v>
      </c>
      <c r="C849" s="14"/>
      <c r="D849" s="14"/>
      <c r="E849" s="14"/>
      <c r="F849" s="14"/>
      <c r="G849" s="14"/>
      <c r="H849" s="14"/>
      <c r="I849" s="14"/>
    </row>
    <row r="850" spans="2:9" x14ac:dyDescent="0.25">
      <c r="B850" s="2">
        <f t="shared" si="35"/>
        <v>831</v>
      </c>
      <c r="C850" s="14"/>
      <c r="D850" s="14"/>
      <c r="E850" s="14"/>
      <c r="F850" s="14"/>
      <c r="G850" s="14"/>
      <c r="H850" s="14"/>
      <c r="I850" s="14"/>
    </row>
    <row r="851" spans="2:9" x14ac:dyDescent="0.25">
      <c r="B851" s="2">
        <f t="shared" si="35"/>
        <v>832</v>
      </c>
      <c r="C851" s="14"/>
      <c r="D851" s="14"/>
      <c r="E851" s="14"/>
      <c r="F851" s="14"/>
      <c r="G851" s="14"/>
      <c r="H851" s="14"/>
      <c r="I851" s="14"/>
    </row>
    <row r="852" spans="2:9" x14ac:dyDescent="0.25">
      <c r="B852" s="2">
        <f t="shared" si="35"/>
        <v>833</v>
      </c>
      <c r="C852" s="14"/>
      <c r="D852" s="14"/>
      <c r="E852" s="14"/>
      <c r="F852" s="14"/>
      <c r="G852" s="14"/>
      <c r="H852" s="14"/>
      <c r="I852" s="14"/>
    </row>
    <row r="853" spans="2:9" x14ac:dyDescent="0.25">
      <c r="B853" s="2">
        <f t="shared" ref="B853:B916" si="36">B852+1</f>
        <v>834</v>
      </c>
      <c r="C853" s="14"/>
      <c r="D853" s="14"/>
      <c r="E853" s="14"/>
      <c r="F853" s="14"/>
      <c r="G853" s="14"/>
      <c r="H853" s="14"/>
      <c r="I853" s="14"/>
    </row>
    <row r="854" spans="2:9" x14ac:dyDescent="0.25">
      <c r="B854" s="2">
        <f t="shared" si="36"/>
        <v>835</v>
      </c>
      <c r="C854" s="14"/>
      <c r="D854" s="14"/>
      <c r="E854" s="14"/>
      <c r="F854" s="14"/>
      <c r="G854" s="14"/>
      <c r="H854" s="14"/>
      <c r="I854" s="14"/>
    </row>
    <row r="855" spans="2:9" x14ac:dyDescent="0.25">
      <c r="B855" s="2">
        <f t="shared" si="36"/>
        <v>836</v>
      </c>
      <c r="C855" s="14"/>
      <c r="D855" s="14"/>
      <c r="E855" s="14"/>
      <c r="F855" s="14"/>
      <c r="G855" s="14"/>
      <c r="H855" s="14"/>
      <c r="I855" s="14"/>
    </row>
    <row r="856" spans="2:9" x14ac:dyDescent="0.25">
      <c r="B856" s="2">
        <f t="shared" si="36"/>
        <v>837</v>
      </c>
      <c r="C856" s="14"/>
      <c r="D856" s="14"/>
      <c r="E856" s="14"/>
      <c r="F856" s="14"/>
      <c r="G856" s="14"/>
      <c r="H856" s="14"/>
      <c r="I856" s="14"/>
    </row>
    <row r="857" spans="2:9" x14ac:dyDescent="0.25">
      <c r="B857" s="2">
        <f t="shared" si="36"/>
        <v>838</v>
      </c>
      <c r="C857" s="14"/>
      <c r="D857" s="14"/>
      <c r="E857" s="14"/>
      <c r="F857" s="14"/>
      <c r="G857" s="14"/>
      <c r="H857" s="14"/>
      <c r="I857" s="14"/>
    </row>
    <row r="858" spans="2:9" x14ac:dyDescent="0.25">
      <c r="B858" s="2">
        <f t="shared" si="36"/>
        <v>839</v>
      </c>
      <c r="C858" s="14"/>
      <c r="D858" s="14"/>
      <c r="E858" s="14"/>
      <c r="F858" s="14"/>
      <c r="G858" s="14"/>
      <c r="H858" s="14"/>
      <c r="I858" s="14"/>
    </row>
    <row r="859" spans="2:9" x14ac:dyDescent="0.25">
      <c r="B859" s="2">
        <f t="shared" si="36"/>
        <v>840</v>
      </c>
      <c r="C859" s="14"/>
      <c r="D859" s="14"/>
      <c r="E859" s="14"/>
      <c r="F859" s="14"/>
      <c r="G859" s="14"/>
      <c r="H859" s="14"/>
      <c r="I859" s="14"/>
    </row>
    <row r="860" spans="2:9" x14ac:dyDescent="0.25">
      <c r="B860" s="2">
        <f t="shared" si="36"/>
        <v>841</v>
      </c>
      <c r="C860" s="14"/>
      <c r="D860" s="14"/>
      <c r="E860" s="14"/>
      <c r="F860" s="14"/>
      <c r="G860" s="14"/>
      <c r="H860" s="14"/>
      <c r="I860" s="14"/>
    </row>
    <row r="861" spans="2:9" x14ac:dyDescent="0.25">
      <c r="B861" s="2">
        <f t="shared" si="36"/>
        <v>842</v>
      </c>
      <c r="C861" s="14"/>
      <c r="D861" s="14"/>
      <c r="E861" s="14"/>
      <c r="F861" s="14"/>
      <c r="G861" s="14"/>
      <c r="H861" s="14"/>
      <c r="I861" s="14"/>
    </row>
    <row r="862" spans="2:9" x14ac:dyDescent="0.25">
      <c r="B862" s="2">
        <f t="shared" si="36"/>
        <v>843</v>
      </c>
      <c r="C862" s="14"/>
      <c r="D862" s="14"/>
      <c r="E862" s="14"/>
      <c r="F862" s="14"/>
      <c r="G862" s="14"/>
      <c r="H862" s="14"/>
      <c r="I862" s="14"/>
    </row>
    <row r="863" spans="2:9" x14ac:dyDescent="0.25">
      <c r="B863" s="2">
        <f t="shared" si="36"/>
        <v>844</v>
      </c>
      <c r="C863" s="14"/>
      <c r="D863" s="14"/>
      <c r="E863" s="14"/>
      <c r="F863" s="14"/>
      <c r="G863" s="14"/>
      <c r="H863" s="14"/>
      <c r="I863" s="14"/>
    </row>
    <row r="864" spans="2:9" x14ac:dyDescent="0.25">
      <c r="B864" s="2">
        <f t="shared" si="36"/>
        <v>845</v>
      </c>
      <c r="C864" s="14"/>
      <c r="D864" s="14"/>
      <c r="E864" s="14"/>
      <c r="F864" s="14"/>
      <c r="G864" s="14"/>
      <c r="H864" s="14"/>
      <c r="I864" s="14"/>
    </row>
    <row r="865" spans="2:9" x14ac:dyDescent="0.25">
      <c r="B865" s="2">
        <f t="shared" si="36"/>
        <v>846</v>
      </c>
      <c r="C865" s="14"/>
      <c r="D865" s="14"/>
      <c r="E865" s="14"/>
      <c r="F865" s="14"/>
      <c r="G865" s="14"/>
      <c r="H865" s="14"/>
      <c r="I865" s="14"/>
    </row>
    <row r="866" spans="2:9" x14ac:dyDescent="0.25">
      <c r="B866" s="2">
        <f t="shared" si="36"/>
        <v>847</v>
      </c>
      <c r="C866" s="14"/>
      <c r="D866" s="14"/>
      <c r="E866" s="14"/>
      <c r="F866" s="14"/>
      <c r="G866" s="14"/>
      <c r="H866" s="14"/>
      <c r="I866" s="14"/>
    </row>
    <row r="867" spans="2:9" x14ac:dyDescent="0.25">
      <c r="B867" s="2">
        <f t="shared" si="36"/>
        <v>848</v>
      </c>
      <c r="C867" s="14"/>
      <c r="D867" s="14"/>
      <c r="E867" s="14"/>
      <c r="F867" s="14"/>
      <c r="G867" s="14"/>
      <c r="H867" s="14"/>
      <c r="I867" s="14"/>
    </row>
    <row r="868" spans="2:9" x14ac:dyDescent="0.25">
      <c r="B868" s="2">
        <f t="shared" si="36"/>
        <v>849</v>
      </c>
      <c r="C868" s="14"/>
      <c r="D868" s="14"/>
      <c r="E868" s="14"/>
      <c r="F868" s="14"/>
      <c r="G868" s="14"/>
      <c r="H868" s="14"/>
      <c r="I868" s="14"/>
    </row>
    <row r="869" spans="2:9" x14ac:dyDescent="0.25">
      <c r="B869" s="2">
        <f t="shared" si="36"/>
        <v>850</v>
      </c>
      <c r="C869" s="14"/>
      <c r="D869" s="14"/>
      <c r="E869" s="14"/>
      <c r="F869" s="14"/>
      <c r="G869" s="14"/>
      <c r="H869" s="14"/>
      <c r="I869" s="14"/>
    </row>
    <row r="870" spans="2:9" x14ac:dyDescent="0.25">
      <c r="B870" s="2">
        <f t="shared" si="36"/>
        <v>851</v>
      </c>
      <c r="C870" s="14"/>
      <c r="D870" s="14"/>
      <c r="E870" s="14"/>
      <c r="F870" s="14"/>
      <c r="G870" s="14"/>
      <c r="H870" s="14"/>
      <c r="I870" s="14"/>
    </row>
    <row r="871" spans="2:9" x14ac:dyDescent="0.25">
      <c r="B871" s="2">
        <f t="shared" si="36"/>
        <v>852</v>
      </c>
      <c r="C871" s="14"/>
      <c r="D871" s="14"/>
      <c r="E871" s="14"/>
      <c r="F871" s="14"/>
      <c r="G871" s="14"/>
      <c r="H871" s="14"/>
      <c r="I871" s="14"/>
    </row>
    <row r="872" spans="2:9" x14ac:dyDescent="0.25">
      <c r="B872" s="2">
        <f t="shared" si="36"/>
        <v>853</v>
      </c>
      <c r="C872" s="14"/>
      <c r="D872" s="14"/>
      <c r="E872" s="14"/>
      <c r="F872" s="14"/>
      <c r="G872" s="14"/>
      <c r="H872" s="14"/>
      <c r="I872" s="14"/>
    </row>
    <row r="873" spans="2:9" x14ac:dyDescent="0.25">
      <c r="B873" s="2">
        <f t="shared" si="36"/>
        <v>854</v>
      </c>
      <c r="C873" s="14"/>
      <c r="D873" s="14"/>
      <c r="E873" s="14"/>
      <c r="F873" s="14"/>
      <c r="G873" s="14"/>
      <c r="H873" s="14"/>
      <c r="I873" s="14"/>
    </row>
    <row r="874" spans="2:9" x14ac:dyDescent="0.25">
      <c r="B874" s="2">
        <f t="shared" si="36"/>
        <v>855</v>
      </c>
      <c r="C874" s="14"/>
      <c r="D874" s="14"/>
      <c r="E874" s="14"/>
      <c r="F874" s="14"/>
      <c r="G874" s="14"/>
      <c r="H874" s="14"/>
      <c r="I874" s="14"/>
    </row>
    <row r="875" spans="2:9" x14ac:dyDescent="0.25">
      <c r="B875" s="2">
        <f t="shared" si="36"/>
        <v>856</v>
      </c>
      <c r="C875" s="14"/>
      <c r="D875" s="14"/>
      <c r="E875" s="14"/>
      <c r="F875" s="14"/>
      <c r="G875" s="14"/>
      <c r="H875" s="14"/>
      <c r="I875" s="14"/>
    </row>
    <row r="876" spans="2:9" x14ac:dyDescent="0.25">
      <c r="B876" s="2">
        <f t="shared" si="36"/>
        <v>857</v>
      </c>
      <c r="C876" s="14"/>
      <c r="D876" s="14"/>
      <c r="E876" s="14"/>
      <c r="F876" s="14"/>
      <c r="G876" s="14"/>
      <c r="H876" s="14"/>
      <c r="I876" s="14"/>
    </row>
    <row r="877" spans="2:9" x14ac:dyDescent="0.25">
      <c r="B877" s="2">
        <f t="shared" si="36"/>
        <v>858</v>
      </c>
      <c r="C877" s="14"/>
      <c r="D877" s="14"/>
      <c r="E877" s="14"/>
      <c r="F877" s="14"/>
      <c r="G877" s="14"/>
      <c r="H877" s="14"/>
      <c r="I877" s="14"/>
    </row>
    <row r="878" spans="2:9" x14ac:dyDescent="0.25">
      <c r="B878" s="2">
        <f t="shared" si="36"/>
        <v>859</v>
      </c>
      <c r="C878" s="14"/>
      <c r="D878" s="14"/>
      <c r="E878" s="14"/>
      <c r="F878" s="14"/>
      <c r="G878" s="14"/>
      <c r="H878" s="14"/>
      <c r="I878" s="14"/>
    </row>
    <row r="879" spans="2:9" x14ac:dyDescent="0.25">
      <c r="B879" s="2">
        <f t="shared" si="36"/>
        <v>860</v>
      </c>
      <c r="C879" s="14"/>
      <c r="D879" s="14"/>
      <c r="E879" s="14"/>
      <c r="F879" s="14"/>
      <c r="G879" s="14"/>
      <c r="H879" s="14"/>
      <c r="I879" s="14"/>
    </row>
    <row r="880" spans="2:9" x14ac:dyDescent="0.25">
      <c r="B880" s="2">
        <f t="shared" si="36"/>
        <v>861</v>
      </c>
      <c r="C880" s="14"/>
      <c r="D880" s="14"/>
      <c r="E880" s="14"/>
      <c r="F880" s="14"/>
      <c r="G880" s="14"/>
      <c r="H880" s="14"/>
      <c r="I880" s="14"/>
    </row>
    <row r="881" spans="2:9" x14ac:dyDescent="0.25">
      <c r="B881" s="2">
        <f t="shared" si="36"/>
        <v>862</v>
      </c>
      <c r="C881" s="14"/>
      <c r="D881" s="14"/>
      <c r="E881" s="14"/>
      <c r="F881" s="14"/>
      <c r="G881" s="14"/>
      <c r="H881" s="14"/>
      <c r="I881" s="14"/>
    </row>
    <row r="882" spans="2:9" x14ac:dyDescent="0.25">
      <c r="B882" s="2">
        <f t="shared" si="36"/>
        <v>863</v>
      </c>
      <c r="C882" s="14"/>
      <c r="D882" s="14"/>
      <c r="E882" s="14"/>
      <c r="F882" s="14"/>
      <c r="G882" s="14"/>
      <c r="H882" s="14"/>
      <c r="I882" s="14"/>
    </row>
    <row r="883" spans="2:9" x14ac:dyDescent="0.25">
      <c r="B883" s="2">
        <f t="shared" si="36"/>
        <v>864</v>
      </c>
      <c r="C883" s="14"/>
      <c r="D883" s="14"/>
      <c r="E883" s="14"/>
      <c r="F883" s="14"/>
      <c r="G883" s="14"/>
      <c r="H883" s="14"/>
      <c r="I883" s="14"/>
    </row>
    <row r="884" spans="2:9" x14ac:dyDescent="0.25">
      <c r="B884" s="2">
        <f t="shared" si="36"/>
        <v>865</v>
      </c>
      <c r="C884" s="14"/>
      <c r="D884" s="14"/>
      <c r="E884" s="14"/>
      <c r="F884" s="14"/>
      <c r="G884" s="14"/>
      <c r="H884" s="14"/>
      <c r="I884" s="14"/>
    </row>
    <row r="885" spans="2:9" x14ac:dyDescent="0.25">
      <c r="B885" s="2">
        <f t="shared" si="36"/>
        <v>866</v>
      </c>
      <c r="C885" s="14"/>
      <c r="D885" s="14"/>
      <c r="E885" s="14"/>
      <c r="F885" s="14"/>
      <c r="G885" s="14"/>
      <c r="H885" s="14"/>
      <c r="I885" s="14"/>
    </row>
    <row r="886" spans="2:9" x14ac:dyDescent="0.25">
      <c r="B886" s="2">
        <f t="shared" si="36"/>
        <v>867</v>
      </c>
      <c r="C886" s="14"/>
      <c r="D886" s="14"/>
      <c r="E886" s="14"/>
      <c r="F886" s="14"/>
      <c r="G886" s="14"/>
      <c r="H886" s="14"/>
      <c r="I886" s="14"/>
    </row>
    <row r="887" spans="2:9" x14ac:dyDescent="0.25">
      <c r="B887" s="2">
        <f t="shared" si="36"/>
        <v>868</v>
      </c>
      <c r="C887" s="14"/>
      <c r="D887" s="14"/>
      <c r="E887" s="14"/>
      <c r="F887" s="14"/>
      <c r="G887" s="14"/>
      <c r="H887" s="14"/>
      <c r="I887" s="14"/>
    </row>
    <row r="888" spans="2:9" x14ac:dyDescent="0.25">
      <c r="B888" s="2">
        <f t="shared" si="36"/>
        <v>869</v>
      </c>
      <c r="C888" s="14"/>
      <c r="D888" s="14"/>
      <c r="E888" s="14"/>
      <c r="F888" s="14"/>
      <c r="G888" s="14"/>
      <c r="H888" s="14"/>
      <c r="I888" s="14"/>
    </row>
    <row r="889" spans="2:9" x14ac:dyDescent="0.25">
      <c r="B889" s="2">
        <f t="shared" si="36"/>
        <v>870</v>
      </c>
      <c r="C889" s="14"/>
      <c r="D889" s="14"/>
      <c r="E889" s="14"/>
      <c r="F889" s="14"/>
      <c r="G889" s="14"/>
      <c r="H889" s="14"/>
      <c r="I889" s="14"/>
    </row>
    <row r="890" spans="2:9" x14ac:dyDescent="0.25">
      <c r="B890" s="2">
        <f t="shared" si="36"/>
        <v>871</v>
      </c>
      <c r="C890" s="14"/>
      <c r="D890" s="14"/>
      <c r="E890" s="14"/>
      <c r="F890" s="14"/>
      <c r="G890" s="14"/>
      <c r="H890" s="14"/>
      <c r="I890" s="14"/>
    </row>
    <row r="891" spans="2:9" x14ac:dyDescent="0.25">
      <c r="B891" s="2">
        <f t="shared" si="36"/>
        <v>872</v>
      </c>
      <c r="C891" s="14"/>
      <c r="D891" s="14"/>
      <c r="E891" s="14"/>
      <c r="F891" s="14"/>
      <c r="G891" s="14"/>
      <c r="H891" s="14"/>
      <c r="I891" s="14"/>
    </row>
    <row r="892" spans="2:9" x14ac:dyDescent="0.25">
      <c r="B892" s="2">
        <f t="shared" si="36"/>
        <v>873</v>
      </c>
      <c r="C892" s="14"/>
      <c r="D892" s="14"/>
      <c r="E892" s="14"/>
      <c r="F892" s="14"/>
      <c r="G892" s="14"/>
      <c r="H892" s="14"/>
      <c r="I892" s="14"/>
    </row>
    <row r="893" spans="2:9" x14ac:dyDescent="0.25">
      <c r="B893" s="2">
        <f t="shared" si="36"/>
        <v>874</v>
      </c>
      <c r="C893" s="14"/>
      <c r="D893" s="14"/>
      <c r="E893" s="14"/>
      <c r="F893" s="14"/>
      <c r="G893" s="14"/>
      <c r="H893" s="14"/>
      <c r="I893" s="14"/>
    </row>
    <row r="894" spans="2:9" x14ac:dyDescent="0.25">
      <c r="B894" s="2">
        <f t="shared" si="36"/>
        <v>875</v>
      </c>
      <c r="C894" s="14"/>
      <c r="D894" s="14"/>
      <c r="E894" s="14"/>
      <c r="F894" s="14"/>
      <c r="G894" s="14"/>
      <c r="H894" s="14"/>
      <c r="I894" s="14"/>
    </row>
    <row r="895" spans="2:9" x14ac:dyDescent="0.25">
      <c r="B895" s="2">
        <f t="shared" si="36"/>
        <v>876</v>
      </c>
      <c r="C895" s="14"/>
      <c r="D895" s="14"/>
      <c r="E895" s="14"/>
      <c r="F895" s="14"/>
      <c r="G895" s="14"/>
      <c r="H895" s="14"/>
      <c r="I895" s="14"/>
    </row>
    <row r="896" spans="2:9" x14ac:dyDescent="0.25">
      <c r="B896" s="2">
        <f t="shared" si="36"/>
        <v>877</v>
      </c>
      <c r="C896" s="14"/>
      <c r="D896" s="14"/>
      <c r="E896" s="14"/>
      <c r="F896" s="14"/>
      <c r="G896" s="14"/>
      <c r="H896" s="14"/>
      <c r="I896" s="14"/>
    </row>
    <row r="897" spans="2:9" x14ac:dyDescent="0.25">
      <c r="B897" s="2">
        <f t="shared" si="36"/>
        <v>878</v>
      </c>
      <c r="C897" s="14"/>
      <c r="D897" s="14"/>
      <c r="E897" s="14"/>
      <c r="F897" s="14"/>
      <c r="G897" s="14"/>
      <c r="H897" s="14"/>
      <c r="I897" s="14"/>
    </row>
    <row r="898" spans="2:9" x14ac:dyDescent="0.25">
      <c r="B898" s="2">
        <f t="shared" si="36"/>
        <v>879</v>
      </c>
      <c r="C898" s="14"/>
      <c r="D898" s="14"/>
      <c r="E898" s="14"/>
      <c r="F898" s="14"/>
      <c r="G898" s="14"/>
      <c r="H898" s="14"/>
      <c r="I898" s="14"/>
    </row>
    <row r="899" spans="2:9" x14ac:dyDescent="0.25">
      <c r="B899" s="2">
        <f t="shared" si="36"/>
        <v>880</v>
      </c>
      <c r="C899" s="14"/>
      <c r="D899" s="14"/>
      <c r="E899" s="14"/>
      <c r="F899" s="14"/>
      <c r="G899" s="14"/>
      <c r="H899" s="14"/>
      <c r="I899" s="14"/>
    </row>
    <row r="900" spans="2:9" x14ac:dyDescent="0.25">
      <c r="B900" s="2">
        <f t="shared" si="36"/>
        <v>881</v>
      </c>
      <c r="C900" s="14"/>
      <c r="D900" s="14"/>
      <c r="E900" s="14"/>
      <c r="F900" s="14"/>
      <c r="G900" s="14"/>
      <c r="H900" s="14"/>
      <c r="I900" s="14"/>
    </row>
    <row r="901" spans="2:9" x14ac:dyDescent="0.25">
      <c r="B901" s="2">
        <f t="shared" si="36"/>
        <v>882</v>
      </c>
      <c r="C901" s="14"/>
      <c r="D901" s="14"/>
      <c r="E901" s="14"/>
      <c r="F901" s="14"/>
      <c r="G901" s="14"/>
      <c r="H901" s="14"/>
      <c r="I901" s="14"/>
    </row>
    <row r="902" spans="2:9" x14ac:dyDescent="0.25">
      <c r="B902" s="2">
        <f t="shared" si="36"/>
        <v>883</v>
      </c>
      <c r="C902" s="14"/>
      <c r="D902" s="14"/>
      <c r="E902" s="14"/>
      <c r="F902" s="14"/>
      <c r="G902" s="14"/>
      <c r="H902" s="14"/>
      <c r="I902" s="14"/>
    </row>
    <row r="903" spans="2:9" x14ac:dyDescent="0.25">
      <c r="B903" s="2">
        <f t="shared" si="36"/>
        <v>884</v>
      </c>
      <c r="C903" s="14"/>
      <c r="D903" s="14"/>
      <c r="E903" s="14"/>
      <c r="F903" s="14"/>
      <c r="G903" s="14"/>
      <c r="H903" s="14"/>
      <c r="I903" s="14"/>
    </row>
    <row r="904" spans="2:9" x14ac:dyDescent="0.25">
      <c r="B904" s="2">
        <f t="shared" si="36"/>
        <v>885</v>
      </c>
      <c r="C904" s="14"/>
      <c r="D904" s="14"/>
      <c r="E904" s="14"/>
      <c r="F904" s="14"/>
      <c r="G904" s="14"/>
      <c r="H904" s="14"/>
      <c r="I904" s="14"/>
    </row>
    <row r="905" spans="2:9" x14ac:dyDescent="0.25">
      <c r="B905" s="2">
        <f t="shared" si="36"/>
        <v>886</v>
      </c>
      <c r="C905" s="14"/>
      <c r="D905" s="14"/>
      <c r="E905" s="14"/>
      <c r="F905" s="14"/>
      <c r="G905" s="14"/>
      <c r="H905" s="14"/>
      <c r="I905" s="14"/>
    </row>
    <row r="906" spans="2:9" x14ac:dyDescent="0.25">
      <c r="B906" s="2">
        <f t="shared" si="36"/>
        <v>887</v>
      </c>
      <c r="C906" s="14"/>
      <c r="D906" s="14"/>
      <c r="E906" s="14"/>
      <c r="F906" s="14"/>
      <c r="G906" s="14"/>
      <c r="H906" s="14"/>
      <c r="I906" s="14"/>
    </row>
    <row r="907" spans="2:9" x14ac:dyDescent="0.25">
      <c r="B907" s="2">
        <f t="shared" si="36"/>
        <v>888</v>
      </c>
      <c r="C907" s="14"/>
      <c r="D907" s="14"/>
      <c r="E907" s="14"/>
      <c r="F907" s="14"/>
      <c r="G907" s="14"/>
      <c r="H907" s="14"/>
      <c r="I907" s="14"/>
    </row>
    <row r="908" spans="2:9" x14ac:dyDescent="0.25">
      <c r="B908" s="2">
        <f t="shared" si="36"/>
        <v>889</v>
      </c>
      <c r="C908" s="14"/>
      <c r="D908" s="14"/>
      <c r="E908" s="14"/>
      <c r="F908" s="14"/>
      <c r="G908" s="14"/>
      <c r="H908" s="14"/>
      <c r="I908" s="14"/>
    </row>
    <row r="909" spans="2:9" x14ac:dyDescent="0.25">
      <c r="B909" s="2">
        <f t="shared" si="36"/>
        <v>890</v>
      </c>
      <c r="C909" s="14"/>
      <c r="D909" s="14"/>
      <c r="E909" s="14"/>
      <c r="F909" s="14"/>
      <c r="G909" s="14"/>
      <c r="H909" s="14"/>
      <c r="I909" s="14"/>
    </row>
    <row r="910" spans="2:9" x14ac:dyDescent="0.25">
      <c r="B910" s="2">
        <f t="shared" si="36"/>
        <v>891</v>
      </c>
      <c r="C910" s="14"/>
      <c r="D910" s="14"/>
      <c r="E910" s="14"/>
      <c r="F910" s="14"/>
      <c r="G910" s="14"/>
      <c r="H910" s="14"/>
      <c r="I910" s="14"/>
    </row>
    <row r="911" spans="2:9" x14ac:dyDescent="0.25">
      <c r="B911" s="2">
        <f t="shared" si="36"/>
        <v>892</v>
      </c>
      <c r="C911" s="14"/>
      <c r="D911" s="14"/>
      <c r="E911" s="14"/>
      <c r="F911" s="14"/>
      <c r="G911" s="14"/>
      <c r="H911" s="14"/>
      <c r="I911" s="14"/>
    </row>
    <row r="912" spans="2:9" x14ac:dyDescent="0.25">
      <c r="B912" s="2">
        <f t="shared" si="36"/>
        <v>893</v>
      </c>
      <c r="C912" s="14"/>
      <c r="D912" s="14"/>
      <c r="E912" s="14"/>
      <c r="F912" s="14"/>
      <c r="G912" s="14"/>
      <c r="H912" s="14"/>
      <c r="I912" s="14"/>
    </row>
    <row r="913" spans="2:9" x14ac:dyDescent="0.25">
      <c r="B913" s="2">
        <f t="shared" si="36"/>
        <v>894</v>
      </c>
      <c r="C913" s="14"/>
      <c r="D913" s="14"/>
      <c r="E913" s="14"/>
      <c r="F913" s="14"/>
      <c r="G913" s="14"/>
      <c r="H913" s="14"/>
      <c r="I913" s="14"/>
    </row>
    <row r="914" spans="2:9" x14ac:dyDescent="0.25">
      <c r="B914" s="2">
        <f t="shared" si="36"/>
        <v>895</v>
      </c>
      <c r="C914" s="14"/>
      <c r="D914" s="14"/>
      <c r="E914" s="14"/>
      <c r="F914" s="14"/>
      <c r="G914" s="14"/>
      <c r="H914" s="14"/>
      <c r="I914" s="14"/>
    </row>
    <row r="915" spans="2:9" x14ac:dyDescent="0.25">
      <c r="B915" s="2">
        <f t="shared" si="36"/>
        <v>896</v>
      </c>
      <c r="C915" s="14"/>
      <c r="D915" s="14"/>
      <c r="E915" s="14"/>
      <c r="F915" s="14"/>
      <c r="G915" s="14"/>
      <c r="H915" s="14"/>
      <c r="I915" s="14"/>
    </row>
    <row r="916" spans="2:9" x14ac:dyDescent="0.25">
      <c r="B916" s="2">
        <f t="shared" si="36"/>
        <v>897</v>
      </c>
      <c r="C916" s="14"/>
      <c r="D916" s="14"/>
      <c r="E916" s="14"/>
      <c r="F916" s="14"/>
      <c r="G916" s="14"/>
      <c r="H916" s="14"/>
      <c r="I916" s="14"/>
    </row>
    <row r="917" spans="2:9" x14ac:dyDescent="0.25">
      <c r="B917" s="2">
        <f t="shared" ref="B917:B980" si="37">B916+1</f>
        <v>898</v>
      </c>
      <c r="C917" s="14"/>
      <c r="D917" s="14"/>
      <c r="E917" s="14"/>
      <c r="F917" s="14"/>
      <c r="G917" s="14"/>
      <c r="H917" s="14"/>
      <c r="I917" s="14"/>
    </row>
    <row r="918" spans="2:9" x14ac:dyDescent="0.25">
      <c r="B918" s="2">
        <f t="shared" si="37"/>
        <v>899</v>
      </c>
      <c r="C918" s="14"/>
      <c r="D918" s="14"/>
      <c r="E918" s="14"/>
      <c r="F918" s="14"/>
      <c r="G918" s="14"/>
      <c r="H918" s="14"/>
      <c r="I918" s="14"/>
    </row>
    <row r="919" spans="2:9" x14ac:dyDescent="0.25">
      <c r="B919" s="2">
        <f t="shared" si="37"/>
        <v>900</v>
      </c>
      <c r="C919" s="14"/>
      <c r="D919" s="14"/>
      <c r="E919" s="14"/>
      <c r="F919" s="14"/>
      <c r="G919" s="14"/>
      <c r="H919" s="14"/>
      <c r="I919" s="14"/>
    </row>
    <row r="920" spans="2:9" x14ac:dyDescent="0.25">
      <c r="B920" s="2">
        <f t="shared" si="37"/>
        <v>901</v>
      </c>
      <c r="C920" s="14"/>
      <c r="D920" s="14"/>
      <c r="E920" s="14"/>
      <c r="F920" s="14"/>
      <c r="G920" s="14"/>
      <c r="H920" s="14"/>
      <c r="I920" s="14"/>
    </row>
    <row r="921" spans="2:9" x14ac:dyDescent="0.25">
      <c r="B921" s="2">
        <f t="shared" si="37"/>
        <v>902</v>
      </c>
      <c r="C921" s="14"/>
      <c r="D921" s="14"/>
      <c r="E921" s="14"/>
      <c r="F921" s="14"/>
      <c r="G921" s="14"/>
      <c r="H921" s="14"/>
      <c r="I921" s="14"/>
    </row>
    <row r="922" spans="2:9" x14ac:dyDescent="0.25">
      <c r="B922" s="2">
        <f t="shared" si="37"/>
        <v>903</v>
      </c>
      <c r="C922" s="14"/>
      <c r="D922" s="14"/>
      <c r="E922" s="14"/>
      <c r="F922" s="14"/>
      <c r="G922" s="14"/>
      <c r="H922" s="14"/>
      <c r="I922" s="14"/>
    </row>
    <row r="923" spans="2:9" x14ac:dyDescent="0.25">
      <c r="B923" s="2">
        <f t="shared" si="37"/>
        <v>904</v>
      </c>
      <c r="C923" s="14"/>
      <c r="D923" s="14"/>
      <c r="E923" s="14"/>
      <c r="F923" s="14"/>
      <c r="G923" s="14"/>
      <c r="H923" s="14"/>
      <c r="I923" s="14"/>
    </row>
    <row r="924" spans="2:9" x14ac:dyDescent="0.25">
      <c r="B924" s="2">
        <f t="shared" si="37"/>
        <v>905</v>
      </c>
      <c r="C924" s="14"/>
      <c r="D924" s="14"/>
      <c r="E924" s="14"/>
      <c r="F924" s="14"/>
      <c r="G924" s="14"/>
      <c r="H924" s="14"/>
      <c r="I924" s="14"/>
    </row>
    <row r="925" spans="2:9" x14ac:dyDescent="0.25">
      <c r="B925" s="2">
        <f t="shared" si="37"/>
        <v>906</v>
      </c>
      <c r="C925" s="14"/>
      <c r="D925" s="14"/>
      <c r="E925" s="14"/>
      <c r="F925" s="14"/>
      <c r="G925" s="14"/>
      <c r="H925" s="14"/>
      <c r="I925" s="14"/>
    </row>
    <row r="926" spans="2:9" x14ac:dyDescent="0.25">
      <c r="B926" s="2">
        <f t="shared" si="37"/>
        <v>907</v>
      </c>
      <c r="C926" s="14"/>
      <c r="D926" s="14"/>
      <c r="E926" s="14"/>
      <c r="F926" s="14"/>
      <c r="G926" s="14"/>
      <c r="H926" s="14"/>
      <c r="I926" s="14"/>
    </row>
    <row r="927" spans="2:9" x14ac:dyDescent="0.25">
      <c r="B927" s="2">
        <f t="shared" si="37"/>
        <v>908</v>
      </c>
      <c r="C927" s="14"/>
      <c r="D927" s="14"/>
      <c r="E927" s="14"/>
      <c r="F927" s="14"/>
      <c r="G927" s="14"/>
      <c r="H927" s="14"/>
      <c r="I927" s="14"/>
    </row>
    <row r="928" spans="2:9" x14ac:dyDescent="0.25">
      <c r="B928" s="2">
        <f t="shared" si="37"/>
        <v>909</v>
      </c>
      <c r="C928" s="14"/>
      <c r="D928" s="14"/>
      <c r="E928" s="14"/>
      <c r="F928" s="14"/>
      <c r="G928" s="14"/>
      <c r="H928" s="14"/>
      <c r="I928" s="14"/>
    </row>
    <row r="929" spans="2:9" x14ac:dyDescent="0.25">
      <c r="B929" s="2">
        <f t="shared" si="37"/>
        <v>910</v>
      </c>
      <c r="C929" s="14"/>
      <c r="D929" s="14"/>
      <c r="E929" s="14"/>
      <c r="F929" s="14"/>
      <c r="G929" s="14"/>
      <c r="H929" s="14"/>
      <c r="I929" s="14"/>
    </row>
    <row r="930" spans="2:9" x14ac:dyDescent="0.25">
      <c r="B930" s="2">
        <f t="shared" si="37"/>
        <v>911</v>
      </c>
      <c r="C930" s="14"/>
      <c r="D930" s="14"/>
      <c r="E930" s="14"/>
      <c r="F930" s="14"/>
      <c r="G930" s="14"/>
      <c r="H930" s="14"/>
      <c r="I930" s="14"/>
    </row>
    <row r="931" spans="2:9" x14ac:dyDescent="0.25">
      <c r="B931" s="2">
        <f t="shared" si="37"/>
        <v>912</v>
      </c>
      <c r="C931" s="14"/>
      <c r="D931" s="14"/>
      <c r="E931" s="14"/>
      <c r="F931" s="14"/>
      <c r="G931" s="14"/>
      <c r="H931" s="14"/>
      <c r="I931" s="14"/>
    </row>
    <row r="932" spans="2:9" x14ac:dyDescent="0.25">
      <c r="B932" s="2">
        <f t="shared" si="37"/>
        <v>913</v>
      </c>
      <c r="C932" s="14"/>
      <c r="D932" s="14"/>
      <c r="E932" s="14"/>
      <c r="F932" s="14"/>
      <c r="G932" s="14"/>
      <c r="H932" s="14"/>
      <c r="I932" s="14"/>
    </row>
    <row r="933" spans="2:9" x14ac:dyDescent="0.25">
      <c r="B933" s="2">
        <f t="shared" si="37"/>
        <v>914</v>
      </c>
      <c r="C933" s="14"/>
      <c r="D933" s="14"/>
      <c r="E933" s="14"/>
      <c r="F933" s="14"/>
      <c r="G933" s="14"/>
      <c r="H933" s="14"/>
      <c r="I933" s="14"/>
    </row>
    <row r="934" spans="2:9" x14ac:dyDescent="0.25">
      <c r="B934" s="2">
        <f t="shared" si="37"/>
        <v>915</v>
      </c>
      <c r="C934" s="14"/>
      <c r="D934" s="14"/>
      <c r="E934" s="14"/>
      <c r="F934" s="14"/>
      <c r="G934" s="14"/>
      <c r="H934" s="14"/>
      <c r="I934" s="14"/>
    </row>
    <row r="935" spans="2:9" x14ac:dyDescent="0.25">
      <c r="B935" s="2">
        <f t="shared" si="37"/>
        <v>916</v>
      </c>
      <c r="C935" s="14"/>
      <c r="D935" s="14"/>
      <c r="E935" s="14"/>
      <c r="F935" s="14"/>
      <c r="G935" s="14"/>
      <c r="H935" s="14"/>
      <c r="I935" s="14"/>
    </row>
    <row r="936" spans="2:9" x14ac:dyDescent="0.25">
      <c r="B936" s="2">
        <f t="shared" si="37"/>
        <v>917</v>
      </c>
      <c r="C936" s="14"/>
      <c r="D936" s="14"/>
      <c r="E936" s="14"/>
      <c r="F936" s="14"/>
      <c r="G936" s="14"/>
      <c r="H936" s="14"/>
      <c r="I936" s="14"/>
    </row>
    <row r="937" spans="2:9" x14ac:dyDescent="0.25">
      <c r="B937" s="2">
        <f t="shared" si="37"/>
        <v>918</v>
      </c>
      <c r="C937" s="14"/>
      <c r="D937" s="14"/>
      <c r="E937" s="14"/>
      <c r="F937" s="14"/>
      <c r="G937" s="14"/>
      <c r="H937" s="14"/>
      <c r="I937" s="14"/>
    </row>
    <row r="938" spans="2:9" x14ac:dyDescent="0.25">
      <c r="B938" s="2">
        <f t="shared" si="37"/>
        <v>919</v>
      </c>
      <c r="C938" s="14"/>
      <c r="D938" s="14"/>
      <c r="E938" s="14"/>
      <c r="F938" s="14"/>
      <c r="G938" s="14"/>
      <c r="H938" s="14"/>
      <c r="I938" s="14"/>
    </row>
    <row r="939" spans="2:9" x14ac:dyDescent="0.25">
      <c r="B939" s="2">
        <f t="shared" si="37"/>
        <v>920</v>
      </c>
      <c r="C939" s="14"/>
      <c r="D939" s="14"/>
      <c r="E939" s="14"/>
      <c r="F939" s="14"/>
      <c r="G939" s="14"/>
      <c r="H939" s="14"/>
      <c r="I939" s="14"/>
    </row>
    <row r="940" spans="2:9" x14ac:dyDescent="0.25">
      <c r="B940" s="2">
        <f t="shared" si="37"/>
        <v>921</v>
      </c>
      <c r="C940" s="14"/>
      <c r="D940" s="14"/>
      <c r="E940" s="14"/>
      <c r="F940" s="14"/>
      <c r="G940" s="14"/>
      <c r="H940" s="14"/>
      <c r="I940" s="14"/>
    </row>
    <row r="941" spans="2:9" x14ac:dyDescent="0.25">
      <c r="B941" s="2">
        <f t="shared" si="37"/>
        <v>922</v>
      </c>
      <c r="C941" s="14"/>
      <c r="D941" s="14"/>
      <c r="E941" s="14"/>
      <c r="F941" s="14"/>
      <c r="G941" s="14"/>
      <c r="H941" s="14"/>
      <c r="I941" s="14"/>
    </row>
    <row r="942" spans="2:9" x14ac:dyDescent="0.25">
      <c r="B942" s="2">
        <f t="shared" si="37"/>
        <v>923</v>
      </c>
      <c r="C942" s="14"/>
      <c r="D942" s="14"/>
      <c r="E942" s="14"/>
      <c r="F942" s="14"/>
      <c r="G942" s="14"/>
      <c r="H942" s="14"/>
      <c r="I942" s="14"/>
    </row>
    <row r="943" spans="2:9" x14ac:dyDescent="0.25">
      <c r="B943" s="2">
        <f t="shared" si="37"/>
        <v>924</v>
      </c>
      <c r="C943" s="14"/>
      <c r="D943" s="14"/>
      <c r="E943" s="14"/>
      <c r="F943" s="14"/>
      <c r="G943" s="14"/>
      <c r="H943" s="14"/>
      <c r="I943" s="14"/>
    </row>
    <row r="944" spans="2:9" x14ac:dyDescent="0.25">
      <c r="B944" s="2">
        <f t="shared" si="37"/>
        <v>925</v>
      </c>
      <c r="C944" s="14"/>
      <c r="D944" s="14"/>
      <c r="E944" s="14"/>
      <c r="F944" s="14"/>
      <c r="G944" s="14"/>
      <c r="H944" s="14"/>
      <c r="I944" s="14"/>
    </row>
    <row r="945" spans="2:9" x14ac:dyDescent="0.25">
      <c r="B945" s="2">
        <f t="shared" si="37"/>
        <v>926</v>
      </c>
      <c r="C945" s="14"/>
      <c r="D945" s="14"/>
      <c r="E945" s="14"/>
      <c r="F945" s="14"/>
      <c r="G945" s="14"/>
      <c r="H945" s="14"/>
      <c r="I945" s="14"/>
    </row>
    <row r="946" spans="2:9" x14ac:dyDescent="0.25">
      <c r="B946" s="2">
        <f t="shared" si="37"/>
        <v>927</v>
      </c>
      <c r="C946" s="14"/>
      <c r="D946" s="14"/>
      <c r="E946" s="14"/>
      <c r="F946" s="14"/>
      <c r="G946" s="14"/>
      <c r="H946" s="14"/>
      <c r="I946" s="14"/>
    </row>
    <row r="947" spans="2:9" x14ac:dyDescent="0.25">
      <c r="B947" s="2">
        <f t="shared" si="37"/>
        <v>928</v>
      </c>
      <c r="C947" s="14"/>
      <c r="D947" s="14"/>
      <c r="E947" s="14"/>
      <c r="F947" s="14"/>
      <c r="G947" s="14"/>
      <c r="H947" s="14"/>
      <c r="I947" s="14"/>
    </row>
    <row r="948" spans="2:9" x14ac:dyDescent="0.25">
      <c r="B948" s="2">
        <f t="shared" si="37"/>
        <v>929</v>
      </c>
      <c r="C948" s="14"/>
      <c r="D948" s="14"/>
      <c r="E948" s="14"/>
      <c r="F948" s="14"/>
      <c r="G948" s="14"/>
      <c r="H948" s="14"/>
      <c r="I948" s="14"/>
    </row>
    <row r="949" spans="2:9" x14ac:dyDescent="0.25">
      <c r="B949" s="2">
        <f t="shared" si="37"/>
        <v>930</v>
      </c>
      <c r="C949" s="14"/>
      <c r="D949" s="14"/>
      <c r="E949" s="14"/>
      <c r="F949" s="14"/>
      <c r="G949" s="14"/>
      <c r="H949" s="14"/>
      <c r="I949" s="14"/>
    </row>
    <row r="950" spans="2:9" x14ac:dyDescent="0.25">
      <c r="B950" s="2">
        <f t="shared" si="37"/>
        <v>931</v>
      </c>
      <c r="C950" s="14"/>
      <c r="D950" s="14"/>
      <c r="E950" s="14"/>
      <c r="F950" s="14"/>
      <c r="G950" s="14"/>
      <c r="H950" s="14"/>
      <c r="I950" s="14"/>
    </row>
    <row r="951" spans="2:9" x14ac:dyDescent="0.25">
      <c r="B951" s="2">
        <f t="shared" si="37"/>
        <v>932</v>
      </c>
      <c r="C951" s="14"/>
      <c r="D951" s="14"/>
      <c r="E951" s="14"/>
      <c r="F951" s="14"/>
      <c r="G951" s="14"/>
      <c r="H951" s="14"/>
      <c r="I951" s="14"/>
    </row>
    <row r="952" spans="2:9" x14ac:dyDescent="0.25">
      <c r="B952" s="2">
        <f t="shared" si="37"/>
        <v>933</v>
      </c>
      <c r="C952" s="14"/>
      <c r="D952" s="14"/>
      <c r="E952" s="14"/>
      <c r="F952" s="14"/>
      <c r="G952" s="14"/>
      <c r="H952" s="14"/>
      <c r="I952" s="14"/>
    </row>
    <row r="953" spans="2:9" x14ac:dyDescent="0.25">
      <c r="B953" s="2">
        <f t="shared" si="37"/>
        <v>934</v>
      </c>
      <c r="C953" s="14"/>
      <c r="D953" s="14"/>
      <c r="E953" s="14"/>
      <c r="F953" s="14"/>
      <c r="G953" s="14"/>
      <c r="H953" s="14"/>
      <c r="I953" s="14"/>
    </row>
    <row r="954" spans="2:9" x14ac:dyDescent="0.25">
      <c r="B954" s="2">
        <f t="shared" si="37"/>
        <v>935</v>
      </c>
      <c r="C954" s="14"/>
      <c r="D954" s="14"/>
      <c r="E954" s="14"/>
      <c r="F954" s="14"/>
      <c r="G954" s="14"/>
      <c r="H954" s="14"/>
      <c r="I954" s="14"/>
    </row>
    <row r="955" spans="2:9" x14ac:dyDescent="0.25">
      <c r="B955" s="2">
        <f t="shared" si="37"/>
        <v>936</v>
      </c>
      <c r="C955" s="14"/>
      <c r="D955" s="14"/>
      <c r="E955" s="14"/>
      <c r="F955" s="14"/>
      <c r="G955" s="14"/>
      <c r="H955" s="14"/>
      <c r="I955" s="14"/>
    </row>
    <row r="956" spans="2:9" x14ac:dyDescent="0.25">
      <c r="B956" s="2">
        <f t="shared" si="37"/>
        <v>937</v>
      </c>
      <c r="C956" s="14"/>
      <c r="D956" s="14"/>
      <c r="E956" s="14"/>
      <c r="F956" s="14"/>
      <c r="G956" s="14"/>
      <c r="H956" s="14"/>
      <c r="I956" s="14"/>
    </row>
    <row r="957" spans="2:9" x14ac:dyDescent="0.25">
      <c r="B957" s="2">
        <f t="shared" si="37"/>
        <v>938</v>
      </c>
      <c r="C957" s="14"/>
      <c r="D957" s="14"/>
      <c r="E957" s="14"/>
      <c r="F957" s="14"/>
      <c r="G957" s="14"/>
      <c r="H957" s="14"/>
      <c r="I957" s="14"/>
    </row>
    <row r="958" spans="2:9" x14ac:dyDescent="0.25">
      <c r="B958" s="2">
        <f t="shared" si="37"/>
        <v>939</v>
      </c>
      <c r="C958" s="14"/>
      <c r="D958" s="14"/>
      <c r="E958" s="14"/>
      <c r="F958" s="14"/>
      <c r="G958" s="14"/>
      <c r="H958" s="14"/>
      <c r="I958" s="14"/>
    </row>
    <row r="959" spans="2:9" x14ac:dyDescent="0.25">
      <c r="B959" s="2">
        <f t="shared" si="37"/>
        <v>940</v>
      </c>
      <c r="C959" s="14"/>
      <c r="D959" s="14"/>
      <c r="E959" s="14"/>
      <c r="F959" s="14"/>
      <c r="G959" s="14"/>
      <c r="H959" s="14"/>
      <c r="I959" s="14"/>
    </row>
    <row r="960" spans="2:9" x14ac:dyDescent="0.25">
      <c r="B960" s="2">
        <f t="shared" si="37"/>
        <v>941</v>
      </c>
      <c r="C960" s="14"/>
      <c r="D960" s="14"/>
      <c r="E960" s="14"/>
      <c r="F960" s="14"/>
      <c r="G960" s="14"/>
      <c r="H960" s="14"/>
      <c r="I960" s="14"/>
    </row>
    <row r="961" spans="2:9" x14ac:dyDescent="0.25">
      <c r="B961" s="2">
        <f t="shared" si="37"/>
        <v>942</v>
      </c>
      <c r="C961" s="14"/>
      <c r="D961" s="14"/>
      <c r="E961" s="14"/>
      <c r="F961" s="14"/>
      <c r="G961" s="14"/>
      <c r="H961" s="14"/>
      <c r="I961" s="14"/>
    </row>
    <row r="962" spans="2:9" x14ac:dyDescent="0.25">
      <c r="B962" s="2">
        <f t="shared" si="37"/>
        <v>943</v>
      </c>
      <c r="C962" s="14"/>
      <c r="D962" s="14"/>
      <c r="E962" s="14"/>
      <c r="F962" s="14"/>
      <c r="G962" s="14"/>
      <c r="H962" s="14"/>
      <c r="I962" s="14"/>
    </row>
    <row r="963" spans="2:9" x14ac:dyDescent="0.25">
      <c r="B963" s="2">
        <f t="shared" si="37"/>
        <v>944</v>
      </c>
      <c r="C963" s="14"/>
      <c r="D963" s="14"/>
      <c r="E963" s="14"/>
      <c r="F963" s="14"/>
      <c r="G963" s="14"/>
      <c r="H963" s="14"/>
      <c r="I963" s="14"/>
    </row>
    <row r="964" spans="2:9" x14ac:dyDescent="0.25">
      <c r="B964" s="2">
        <f t="shared" si="37"/>
        <v>945</v>
      </c>
      <c r="C964" s="14"/>
      <c r="D964" s="14"/>
      <c r="E964" s="14"/>
      <c r="F964" s="14"/>
      <c r="G964" s="14"/>
      <c r="H964" s="14"/>
      <c r="I964" s="14"/>
    </row>
    <row r="965" spans="2:9" x14ac:dyDescent="0.25">
      <c r="B965" s="2">
        <f t="shared" si="37"/>
        <v>946</v>
      </c>
      <c r="C965" s="14"/>
      <c r="D965" s="14"/>
      <c r="E965" s="14"/>
      <c r="F965" s="14"/>
      <c r="G965" s="14"/>
      <c r="H965" s="14"/>
      <c r="I965" s="14"/>
    </row>
    <row r="966" spans="2:9" x14ac:dyDescent="0.25">
      <c r="B966" s="2">
        <f t="shared" si="37"/>
        <v>947</v>
      </c>
      <c r="C966" s="14"/>
      <c r="D966" s="14"/>
      <c r="E966" s="14"/>
      <c r="F966" s="14"/>
      <c r="G966" s="14"/>
      <c r="H966" s="14"/>
      <c r="I966" s="14"/>
    </row>
    <row r="967" spans="2:9" x14ac:dyDescent="0.25">
      <c r="B967" s="2">
        <f t="shared" si="37"/>
        <v>948</v>
      </c>
      <c r="C967" s="14"/>
      <c r="D967" s="14"/>
      <c r="E967" s="14"/>
      <c r="F967" s="14"/>
      <c r="G967" s="14"/>
      <c r="H967" s="14"/>
      <c r="I967" s="14"/>
    </row>
    <row r="968" spans="2:9" x14ac:dyDescent="0.25">
      <c r="B968" s="2">
        <f t="shared" si="37"/>
        <v>949</v>
      </c>
      <c r="C968" s="14"/>
      <c r="D968" s="14"/>
      <c r="E968" s="14"/>
      <c r="F968" s="14"/>
      <c r="G968" s="14"/>
      <c r="H968" s="14"/>
      <c r="I968" s="14"/>
    </row>
    <row r="969" spans="2:9" x14ac:dyDescent="0.25">
      <c r="B969" s="2">
        <f t="shared" si="37"/>
        <v>950</v>
      </c>
      <c r="C969" s="14"/>
      <c r="D969" s="14"/>
      <c r="E969" s="14"/>
      <c r="F969" s="14"/>
      <c r="G969" s="14"/>
      <c r="H969" s="14"/>
      <c r="I969" s="14"/>
    </row>
    <row r="970" spans="2:9" x14ac:dyDescent="0.25">
      <c r="B970" s="2">
        <f t="shared" si="37"/>
        <v>951</v>
      </c>
      <c r="C970" s="14"/>
      <c r="D970" s="14"/>
      <c r="E970" s="14"/>
      <c r="F970" s="14"/>
      <c r="G970" s="14"/>
      <c r="H970" s="14"/>
      <c r="I970" s="14"/>
    </row>
    <row r="971" spans="2:9" x14ac:dyDescent="0.25">
      <c r="B971" s="2">
        <f t="shared" si="37"/>
        <v>952</v>
      </c>
      <c r="C971" s="14"/>
      <c r="D971" s="14"/>
      <c r="E971" s="14"/>
      <c r="F971" s="14"/>
      <c r="G971" s="14"/>
      <c r="H971" s="14"/>
      <c r="I971" s="14"/>
    </row>
    <row r="972" spans="2:9" x14ac:dyDescent="0.25">
      <c r="B972" s="2">
        <f t="shared" si="37"/>
        <v>953</v>
      </c>
      <c r="C972" s="14"/>
      <c r="D972" s="14"/>
      <c r="E972" s="14"/>
      <c r="F972" s="14"/>
      <c r="G972" s="14"/>
      <c r="H972" s="14"/>
      <c r="I972" s="14"/>
    </row>
    <row r="973" spans="2:9" x14ac:dyDescent="0.25">
      <c r="B973" s="2">
        <f t="shared" si="37"/>
        <v>954</v>
      </c>
      <c r="C973" s="14"/>
      <c r="D973" s="14"/>
      <c r="E973" s="14"/>
      <c r="F973" s="14"/>
      <c r="G973" s="14"/>
      <c r="H973" s="14"/>
      <c r="I973" s="14"/>
    </row>
    <row r="974" spans="2:9" x14ac:dyDescent="0.25">
      <c r="B974" s="2">
        <f t="shared" si="37"/>
        <v>955</v>
      </c>
      <c r="C974" s="14"/>
      <c r="D974" s="14"/>
      <c r="E974" s="14"/>
      <c r="F974" s="14"/>
      <c r="G974" s="14"/>
      <c r="H974" s="14"/>
      <c r="I974" s="14"/>
    </row>
    <row r="975" spans="2:9" x14ac:dyDescent="0.25">
      <c r="B975" s="2">
        <f t="shared" si="37"/>
        <v>956</v>
      </c>
      <c r="C975" s="14"/>
      <c r="D975" s="14"/>
      <c r="E975" s="14"/>
      <c r="F975" s="14"/>
      <c r="G975" s="14"/>
      <c r="H975" s="14"/>
      <c r="I975" s="14"/>
    </row>
    <row r="976" spans="2:9" x14ac:dyDescent="0.25">
      <c r="B976" s="2">
        <f t="shared" si="37"/>
        <v>957</v>
      </c>
      <c r="C976" s="14"/>
      <c r="D976" s="14"/>
      <c r="E976" s="14"/>
      <c r="F976" s="14"/>
      <c r="G976" s="14"/>
      <c r="H976" s="14"/>
      <c r="I976" s="14"/>
    </row>
    <row r="977" spans="2:9" x14ac:dyDescent="0.25">
      <c r="B977" s="2">
        <f t="shared" si="37"/>
        <v>958</v>
      </c>
      <c r="C977" s="14"/>
      <c r="D977" s="14"/>
      <c r="E977" s="14"/>
      <c r="F977" s="14"/>
      <c r="G977" s="14"/>
      <c r="H977" s="14"/>
      <c r="I977" s="14"/>
    </row>
    <row r="978" spans="2:9" x14ac:dyDescent="0.25">
      <c r="B978" s="2">
        <f t="shared" si="37"/>
        <v>959</v>
      </c>
      <c r="C978" s="14"/>
      <c r="D978" s="14"/>
      <c r="E978" s="14"/>
      <c r="F978" s="14"/>
      <c r="G978" s="14"/>
      <c r="H978" s="14"/>
      <c r="I978" s="14"/>
    </row>
    <row r="979" spans="2:9" x14ac:dyDescent="0.25">
      <c r="B979" s="2">
        <f t="shared" si="37"/>
        <v>960</v>
      </c>
      <c r="C979" s="14"/>
      <c r="D979" s="14"/>
      <c r="E979" s="14"/>
      <c r="F979" s="14"/>
      <c r="G979" s="14"/>
      <c r="H979" s="14"/>
      <c r="I979" s="14"/>
    </row>
    <row r="980" spans="2:9" x14ac:dyDescent="0.25">
      <c r="B980" s="2">
        <f t="shared" si="37"/>
        <v>961</v>
      </c>
      <c r="C980" s="14"/>
      <c r="D980" s="14"/>
      <c r="E980" s="14"/>
      <c r="F980" s="14"/>
      <c r="G980" s="14"/>
      <c r="H980" s="14"/>
      <c r="I980" s="14"/>
    </row>
    <row r="981" spans="2:9" x14ac:dyDescent="0.25">
      <c r="B981" s="2">
        <f t="shared" ref="B981:B1019" si="38">B980+1</f>
        <v>962</v>
      </c>
      <c r="C981" s="14"/>
      <c r="D981" s="14"/>
      <c r="E981" s="14"/>
      <c r="F981" s="14"/>
      <c r="G981" s="14"/>
      <c r="H981" s="14"/>
      <c r="I981" s="14"/>
    </row>
    <row r="982" spans="2:9" x14ac:dyDescent="0.25">
      <c r="B982" s="2">
        <f t="shared" si="38"/>
        <v>963</v>
      </c>
      <c r="C982" s="14"/>
      <c r="D982" s="14"/>
      <c r="E982" s="14"/>
      <c r="F982" s="14"/>
      <c r="G982" s="14"/>
      <c r="H982" s="14"/>
      <c r="I982" s="14"/>
    </row>
    <row r="983" spans="2:9" x14ac:dyDescent="0.25">
      <c r="B983" s="2">
        <f t="shared" si="38"/>
        <v>964</v>
      </c>
      <c r="C983" s="14"/>
      <c r="D983" s="14"/>
      <c r="E983" s="14"/>
      <c r="F983" s="14"/>
      <c r="G983" s="14"/>
      <c r="H983" s="14"/>
      <c r="I983" s="14"/>
    </row>
    <row r="984" spans="2:9" x14ac:dyDescent="0.25">
      <c r="B984" s="2">
        <f t="shared" si="38"/>
        <v>965</v>
      </c>
      <c r="C984" s="14"/>
      <c r="D984" s="14"/>
      <c r="E984" s="14"/>
      <c r="F984" s="14"/>
      <c r="G984" s="14"/>
      <c r="H984" s="14"/>
      <c r="I984" s="14"/>
    </row>
    <row r="985" spans="2:9" x14ac:dyDescent="0.25">
      <c r="B985" s="2">
        <f t="shared" si="38"/>
        <v>966</v>
      </c>
      <c r="C985" s="14"/>
      <c r="D985" s="14"/>
      <c r="E985" s="14"/>
      <c r="F985" s="14"/>
      <c r="G985" s="14"/>
      <c r="H985" s="14"/>
      <c r="I985" s="14"/>
    </row>
    <row r="986" spans="2:9" x14ac:dyDescent="0.25">
      <c r="B986" s="2">
        <f t="shared" si="38"/>
        <v>967</v>
      </c>
      <c r="C986" s="14"/>
      <c r="D986" s="14"/>
      <c r="E986" s="14"/>
      <c r="F986" s="14"/>
      <c r="G986" s="14"/>
      <c r="H986" s="14"/>
      <c r="I986" s="14"/>
    </row>
    <row r="987" spans="2:9" x14ac:dyDescent="0.25">
      <c r="B987" s="2">
        <f t="shared" si="38"/>
        <v>968</v>
      </c>
      <c r="C987" s="14"/>
      <c r="D987" s="14"/>
      <c r="E987" s="14"/>
      <c r="F987" s="14"/>
      <c r="G987" s="14"/>
      <c r="H987" s="14"/>
      <c r="I987" s="14"/>
    </row>
    <row r="988" spans="2:9" x14ac:dyDescent="0.25">
      <c r="B988" s="2">
        <f t="shared" si="38"/>
        <v>969</v>
      </c>
      <c r="C988" s="14"/>
      <c r="D988" s="14"/>
      <c r="E988" s="14"/>
      <c r="F988" s="14"/>
      <c r="G988" s="14"/>
      <c r="H988" s="14"/>
      <c r="I988" s="14"/>
    </row>
    <row r="989" spans="2:9" x14ac:dyDescent="0.25">
      <c r="B989" s="2">
        <f t="shared" si="38"/>
        <v>970</v>
      </c>
      <c r="C989" s="14"/>
      <c r="D989" s="14"/>
      <c r="E989" s="14"/>
      <c r="F989" s="14"/>
      <c r="G989" s="14"/>
      <c r="H989" s="14"/>
      <c r="I989" s="14"/>
    </row>
    <row r="990" spans="2:9" x14ac:dyDescent="0.25">
      <c r="B990" s="2">
        <f t="shared" si="38"/>
        <v>971</v>
      </c>
      <c r="C990" s="14"/>
      <c r="D990" s="14"/>
      <c r="E990" s="14"/>
      <c r="F990" s="14"/>
      <c r="G990" s="14"/>
      <c r="H990" s="14"/>
      <c r="I990" s="14"/>
    </row>
    <row r="991" spans="2:9" x14ac:dyDescent="0.25">
      <c r="B991" s="2">
        <f t="shared" si="38"/>
        <v>972</v>
      </c>
      <c r="C991" s="14"/>
      <c r="D991" s="14"/>
      <c r="E991" s="14"/>
      <c r="F991" s="14"/>
      <c r="G991" s="14"/>
      <c r="H991" s="14"/>
      <c r="I991" s="14"/>
    </row>
    <row r="992" spans="2:9" x14ac:dyDescent="0.25">
      <c r="B992" s="2">
        <f t="shared" si="38"/>
        <v>973</v>
      </c>
      <c r="C992" s="14"/>
      <c r="D992" s="14"/>
      <c r="E992" s="14"/>
      <c r="F992" s="14"/>
      <c r="G992" s="14"/>
      <c r="H992" s="14"/>
      <c r="I992" s="14"/>
    </row>
    <row r="993" spans="2:9" x14ac:dyDescent="0.25">
      <c r="B993" s="2">
        <f t="shared" si="38"/>
        <v>974</v>
      </c>
      <c r="C993" s="14"/>
      <c r="D993" s="14"/>
      <c r="E993" s="14"/>
      <c r="F993" s="14"/>
      <c r="G993" s="14"/>
      <c r="H993" s="14"/>
      <c r="I993" s="14"/>
    </row>
    <row r="994" spans="2:9" x14ac:dyDescent="0.25">
      <c r="B994" s="2">
        <f t="shared" si="38"/>
        <v>975</v>
      </c>
      <c r="C994" s="14"/>
      <c r="D994" s="14"/>
      <c r="E994" s="14"/>
      <c r="F994" s="14"/>
      <c r="G994" s="14"/>
      <c r="H994" s="14"/>
      <c r="I994" s="14"/>
    </row>
    <row r="995" spans="2:9" x14ac:dyDescent="0.25">
      <c r="B995" s="2">
        <f t="shared" si="38"/>
        <v>976</v>
      </c>
      <c r="C995" s="14"/>
      <c r="D995" s="14"/>
      <c r="E995" s="14"/>
      <c r="F995" s="14"/>
      <c r="G995" s="14"/>
      <c r="H995" s="14"/>
      <c r="I995" s="14"/>
    </row>
    <row r="996" spans="2:9" x14ac:dyDescent="0.25">
      <c r="B996" s="2">
        <f t="shared" si="38"/>
        <v>977</v>
      </c>
      <c r="C996" s="14"/>
      <c r="D996" s="14"/>
      <c r="E996" s="14"/>
      <c r="F996" s="14"/>
      <c r="G996" s="14"/>
      <c r="H996" s="14"/>
      <c r="I996" s="14"/>
    </row>
    <row r="997" spans="2:9" x14ac:dyDescent="0.25">
      <c r="B997" s="2">
        <f t="shared" si="38"/>
        <v>978</v>
      </c>
      <c r="C997" s="14"/>
      <c r="D997" s="14"/>
      <c r="E997" s="14"/>
      <c r="F997" s="14"/>
      <c r="G997" s="14"/>
      <c r="H997" s="14"/>
      <c r="I997" s="14"/>
    </row>
    <row r="998" spans="2:9" x14ac:dyDescent="0.25">
      <c r="B998" s="2">
        <f t="shared" si="38"/>
        <v>979</v>
      </c>
      <c r="C998" s="14"/>
      <c r="D998" s="14"/>
      <c r="E998" s="14"/>
      <c r="F998" s="14"/>
      <c r="G998" s="14"/>
      <c r="H998" s="14"/>
      <c r="I998" s="14"/>
    </row>
    <row r="999" spans="2:9" x14ac:dyDescent="0.25">
      <c r="B999" s="2">
        <f t="shared" si="38"/>
        <v>980</v>
      </c>
      <c r="C999" s="14"/>
      <c r="D999" s="14"/>
      <c r="E999" s="14"/>
      <c r="F999" s="14"/>
      <c r="G999" s="14"/>
      <c r="H999" s="14"/>
      <c r="I999" s="14"/>
    </row>
    <row r="1000" spans="2:9" x14ac:dyDescent="0.25">
      <c r="B1000" s="2">
        <f t="shared" si="38"/>
        <v>981</v>
      </c>
      <c r="C1000" s="14"/>
      <c r="D1000" s="14"/>
      <c r="E1000" s="14"/>
      <c r="F1000" s="14"/>
      <c r="G1000" s="14"/>
      <c r="H1000" s="14"/>
      <c r="I1000" s="14"/>
    </row>
    <row r="1001" spans="2:9" x14ac:dyDescent="0.25">
      <c r="B1001" s="2">
        <f t="shared" si="38"/>
        <v>982</v>
      </c>
      <c r="C1001" s="14"/>
      <c r="D1001" s="14"/>
      <c r="E1001" s="14"/>
      <c r="F1001" s="14"/>
      <c r="G1001" s="14"/>
      <c r="H1001" s="14"/>
      <c r="I1001" s="14"/>
    </row>
    <row r="1002" spans="2:9" x14ac:dyDescent="0.25">
      <c r="B1002" s="2">
        <f t="shared" si="38"/>
        <v>983</v>
      </c>
      <c r="C1002" s="14"/>
      <c r="D1002" s="14"/>
      <c r="E1002" s="14"/>
      <c r="F1002" s="14"/>
      <c r="G1002" s="14"/>
      <c r="H1002" s="14"/>
      <c r="I1002" s="14"/>
    </row>
    <row r="1003" spans="2:9" x14ac:dyDescent="0.25">
      <c r="B1003" s="2">
        <f t="shared" si="38"/>
        <v>984</v>
      </c>
      <c r="C1003" s="14"/>
      <c r="D1003" s="14"/>
      <c r="E1003" s="14"/>
      <c r="F1003" s="14"/>
      <c r="G1003" s="14"/>
      <c r="H1003" s="14"/>
      <c r="I1003" s="14"/>
    </row>
    <row r="1004" spans="2:9" x14ac:dyDescent="0.25">
      <c r="B1004" s="2">
        <f t="shared" si="38"/>
        <v>985</v>
      </c>
      <c r="C1004" s="14"/>
      <c r="D1004" s="14"/>
      <c r="E1004" s="14"/>
      <c r="F1004" s="14"/>
      <c r="G1004" s="14"/>
      <c r="H1004" s="14"/>
      <c r="I1004" s="14"/>
    </row>
    <row r="1005" spans="2:9" x14ac:dyDescent="0.25">
      <c r="B1005" s="2">
        <f t="shared" si="38"/>
        <v>986</v>
      </c>
      <c r="C1005" s="14"/>
      <c r="D1005" s="14"/>
      <c r="E1005" s="14"/>
      <c r="F1005" s="14"/>
      <c r="G1005" s="14"/>
      <c r="H1005" s="14"/>
      <c r="I1005" s="14"/>
    </row>
    <row r="1006" spans="2:9" x14ac:dyDescent="0.25">
      <c r="B1006" s="2">
        <f t="shared" si="38"/>
        <v>987</v>
      </c>
      <c r="C1006" s="14"/>
      <c r="D1006" s="14"/>
      <c r="E1006" s="14"/>
      <c r="F1006" s="14"/>
      <c r="G1006" s="14"/>
      <c r="H1006" s="14"/>
      <c r="I1006" s="14"/>
    </row>
    <row r="1007" spans="2:9" x14ac:dyDescent="0.25">
      <c r="B1007" s="2">
        <f t="shared" si="38"/>
        <v>988</v>
      </c>
      <c r="C1007" s="14"/>
      <c r="D1007" s="14"/>
      <c r="E1007" s="14"/>
      <c r="F1007" s="14"/>
      <c r="G1007" s="14"/>
      <c r="H1007" s="14"/>
      <c r="I1007" s="14"/>
    </row>
    <row r="1008" spans="2:9" x14ac:dyDescent="0.25">
      <c r="B1008" s="2">
        <f t="shared" si="38"/>
        <v>989</v>
      </c>
      <c r="C1008" s="14"/>
      <c r="D1008" s="14"/>
      <c r="E1008" s="14"/>
      <c r="F1008" s="14"/>
      <c r="G1008" s="14"/>
      <c r="H1008" s="14"/>
      <c r="I1008" s="14"/>
    </row>
    <row r="1009" spans="2:9" x14ac:dyDescent="0.25">
      <c r="B1009" s="2">
        <f t="shared" si="38"/>
        <v>990</v>
      </c>
      <c r="C1009" s="14"/>
      <c r="D1009" s="14"/>
      <c r="E1009" s="14"/>
      <c r="F1009" s="14"/>
      <c r="G1009" s="14"/>
      <c r="H1009" s="14"/>
      <c r="I1009" s="14"/>
    </row>
    <row r="1010" spans="2:9" x14ac:dyDescent="0.25">
      <c r="B1010" s="2">
        <f t="shared" si="38"/>
        <v>991</v>
      </c>
      <c r="C1010" s="14"/>
      <c r="D1010" s="14"/>
      <c r="E1010" s="14"/>
      <c r="F1010" s="14"/>
      <c r="G1010" s="14"/>
      <c r="H1010" s="14"/>
      <c r="I1010" s="14"/>
    </row>
    <row r="1011" spans="2:9" x14ac:dyDescent="0.25">
      <c r="B1011" s="2">
        <f t="shared" si="38"/>
        <v>992</v>
      </c>
      <c r="C1011" s="14"/>
      <c r="D1011" s="14"/>
      <c r="E1011" s="14"/>
      <c r="F1011" s="14"/>
      <c r="G1011" s="14"/>
      <c r="H1011" s="14"/>
      <c r="I1011" s="14"/>
    </row>
    <row r="1012" spans="2:9" x14ac:dyDescent="0.25">
      <c r="B1012" s="2">
        <f t="shared" si="38"/>
        <v>993</v>
      </c>
      <c r="C1012" s="14"/>
      <c r="D1012" s="14"/>
      <c r="E1012" s="14"/>
      <c r="F1012" s="14"/>
      <c r="G1012" s="14"/>
      <c r="H1012" s="14"/>
      <c r="I1012" s="14"/>
    </row>
    <row r="1013" spans="2:9" x14ac:dyDescent="0.25">
      <c r="B1013" s="2">
        <f t="shared" si="38"/>
        <v>994</v>
      </c>
      <c r="C1013" s="14"/>
      <c r="D1013" s="14"/>
      <c r="E1013" s="14"/>
      <c r="F1013" s="14"/>
      <c r="G1013" s="14"/>
      <c r="H1013" s="14"/>
      <c r="I1013" s="14"/>
    </row>
    <row r="1014" spans="2:9" x14ac:dyDescent="0.25">
      <c r="B1014" s="2">
        <f t="shared" si="38"/>
        <v>995</v>
      </c>
      <c r="C1014" s="14"/>
      <c r="D1014" s="14"/>
      <c r="E1014" s="14"/>
      <c r="F1014" s="14"/>
      <c r="G1014" s="14"/>
      <c r="H1014" s="14"/>
      <c r="I1014" s="14"/>
    </row>
    <row r="1015" spans="2:9" x14ac:dyDescent="0.25">
      <c r="B1015" s="2">
        <f t="shared" si="38"/>
        <v>996</v>
      </c>
      <c r="C1015" s="14"/>
      <c r="D1015" s="14"/>
      <c r="E1015" s="14"/>
      <c r="F1015" s="14"/>
      <c r="G1015" s="14"/>
      <c r="H1015" s="14"/>
      <c r="I1015" s="14"/>
    </row>
    <row r="1016" spans="2:9" x14ac:dyDescent="0.25">
      <c r="B1016" s="2">
        <f t="shared" si="38"/>
        <v>997</v>
      </c>
      <c r="C1016" s="14"/>
      <c r="D1016" s="14"/>
      <c r="E1016" s="14"/>
      <c r="F1016" s="14"/>
      <c r="G1016" s="14"/>
      <c r="H1016" s="14"/>
      <c r="I1016" s="14"/>
    </row>
    <row r="1017" spans="2:9" x14ac:dyDescent="0.25">
      <c r="B1017" s="2">
        <f t="shared" si="38"/>
        <v>998</v>
      </c>
      <c r="C1017" s="14"/>
      <c r="D1017" s="14"/>
      <c r="E1017" s="14"/>
      <c r="F1017" s="14"/>
      <c r="G1017" s="14"/>
      <c r="H1017" s="14"/>
      <c r="I1017" s="14"/>
    </row>
    <row r="1018" spans="2:9" x14ac:dyDescent="0.25">
      <c r="B1018" s="2">
        <f t="shared" si="38"/>
        <v>999</v>
      </c>
      <c r="C1018" s="14"/>
      <c r="D1018" s="14"/>
      <c r="E1018" s="14"/>
      <c r="F1018" s="14"/>
      <c r="G1018" s="14"/>
      <c r="H1018" s="14"/>
      <c r="I1018" s="14"/>
    </row>
    <row r="1019" spans="2:9" x14ac:dyDescent="0.25">
      <c r="B1019" s="2">
        <f t="shared" si="38"/>
        <v>1000</v>
      </c>
      <c r="C1019" s="14"/>
      <c r="D1019" s="14"/>
      <c r="E1019" s="14"/>
      <c r="F1019" s="14"/>
      <c r="G1019" s="14"/>
      <c r="H1019" s="14"/>
      <c r="I1019" s="14"/>
    </row>
  </sheetData>
  <mergeCells count="2">
    <mergeCell ref="B13:H15"/>
    <mergeCell ref="B11:B12"/>
  </mergeCells>
  <conditionalFormatting sqref="B10 B13 B11:M11">
    <cfRule type="expression" dxfId="4" priority="3">
      <formula>$C$9="Cobb-Douglas"</formula>
    </cfRule>
  </conditionalFormatting>
  <conditionalFormatting sqref="C12:L12">
    <cfRule type="expression" dxfId="3" priority="2">
      <formula>AND($C$9="Cobb-Douglas",C11&lt;&gt;"")</formula>
    </cfRule>
  </conditionalFormatting>
  <conditionalFormatting sqref="C10:M10">
    <cfRule type="expression" dxfId="2" priority="1">
      <formula>AND($C$9="Cobb-Douglas",C11&lt;&gt;"")</formula>
    </cfRule>
  </conditionalFormatting>
  <dataValidations count="5">
    <dataValidation type="list" allowBlank="1" showInputMessage="1" showErrorMessage="1" sqref="C7">
      <formula1>$A$1:$A$3</formula1>
    </dataValidation>
    <dataValidation type="list" allowBlank="1" showInputMessage="1" showErrorMessage="1" sqref="C2:W2">
      <formula1>$A$4:$A$5</formula1>
    </dataValidation>
    <dataValidation type="whole" showInputMessage="1" showErrorMessage="1" error="Numero entre 1 y 1000!" prompt="Numero entre 1 y 1000" sqref="C5:W5">
      <formula1>1</formula1>
      <formula2>1000</formula2>
    </dataValidation>
    <dataValidation type="whole" showInputMessage="1" showErrorMessage="1" error="Numero entre 0 y 1000!" prompt="Numero entre 0 y 1000" sqref="C4:W4">
      <formula1>0</formula1>
      <formula2>1000</formula2>
    </dataValidation>
    <dataValidation type="list" showInputMessage="1" showErrorMessage="1" sqref="C9">
      <formula1>$A$9:$A$15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K61"/>
  <sheetViews>
    <sheetView topLeftCell="B35" workbookViewId="0">
      <selection activeCell="D59" sqref="D59"/>
    </sheetView>
  </sheetViews>
  <sheetFormatPr defaultRowHeight="14.4" x14ac:dyDescent="0.3"/>
  <cols>
    <col min="1" max="2" width="8.88671875" style="25"/>
    <col min="3" max="3" width="32.88671875" style="25" bestFit="1" customWidth="1"/>
    <col min="4" max="4" width="18.88671875" style="25" customWidth="1"/>
    <col min="5" max="11" width="20.77734375" style="25" customWidth="1"/>
    <col min="12" max="16384" width="8.88671875" style="25"/>
  </cols>
  <sheetData>
    <row r="1" spans="3:12" ht="43.8" customHeight="1" x14ac:dyDescent="0.3">
      <c r="D1" s="26" t="s">
        <v>36</v>
      </c>
      <c r="E1" s="27"/>
      <c r="F1" s="28" t="s">
        <v>37</v>
      </c>
      <c r="G1" s="27" t="s">
        <v>38</v>
      </c>
      <c r="H1" s="28" t="s">
        <v>39</v>
      </c>
      <c r="I1" s="27" t="s">
        <v>40</v>
      </c>
      <c r="J1" s="28" t="s">
        <v>41</v>
      </c>
      <c r="K1" s="28" t="s">
        <v>42</v>
      </c>
    </row>
    <row r="2" spans="3:12" x14ac:dyDescent="0.3">
      <c r="C2" s="29" t="s">
        <v>43</v>
      </c>
      <c r="D2" s="29"/>
      <c r="E2" s="29"/>
      <c r="F2" s="29"/>
      <c r="G2" s="29"/>
      <c r="H2" s="29"/>
      <c r="I2" s="29"/>
      <c r="J2" s="29"/>
      <c r="K2" s="29"/>
    </row>
    <row r="3" spans="3:12" x14ac:dyDescent="0.3">
      <c r="C3" s="29" t="s">
        <v>44</v>
      </c>
      <c r="D3" s="30">
        <v>1</v>
      </c>
      <c r="E3" s="30">
        <v>10000</v>
      </c>
      <c r="F3" s="30">
        <v>1</v>
      </c>
      <c r="G3" s="31">
        <v>2000</v>
      </c>
      <c r="H3" s="30">
        <v>2</v>
      </c>
      <c r="I3" s="30">
        <v>5000</v>
      </c>
      <c r="J3" s="30">
        <v>1</v>
      </c>
      <c r="K3" s="30">
        <v>10000</v>
      </c>
      <c r="L3" s="30">
        <v>1</v>
      </c>
    </row>
    <row r="4" spans="3:12" x14ac:dyDescent="0.3">
      <c r="C4" s="29" t="s">
        <v>45</v>
      </c>
      <c r="D4" s="30">
        <v>5</v>
      </c>
      <c r="E4" s="30">
        <v>10000</v>
      </c>
      <c r="F4" s="30">
        <v>0</v>
      </c>
      <c r="G4" s="31">
        <v>2000</v>
      </c>
      <c r="H4" s="30">
        <v>2</v>
      </c>
      <c r="I4" s="30">
        <v>5000</v>
      </c>
      <c r="J4" s="30">
        <v>1</v>
      </c>
      <c r="K4" s="30">
        <v>8000</v>
      </c>
      <c r="L4" s="30">
        <v>1</v>
      </c>
    </row>
    <row r="5" spans="3:12" x14ac:dyDescent="0.3">
      <c r="C5" s="29" t="s">
        <v>46</v>
      </c>
      <c r="D5" s="30">
        <v>1</v>
      </c>
      <c r="E5" s="30">
        <v>10000</v>
      </c>
      <c r="F5" s="30">
        <v>5</v>
      </c>
      <c r="G5" s="31">
        <v>2000</v>
      </c>
      <c r="H5" s="30">
        <v>5</v>
      </c>
      <c r="I5" s="30">
        <v>5000</v>
      </c>
      <c r="J5" s="30">
        <v>5</v>
      </c>
      <c r="K5" s="30">
        <v>20000</v>
      </c>
      <c r="L5" s="30">
        <v>1</v>
      </c>
    </row>
    <row r="6" spans="3:12" x14ac:dyDescent="0.3">
      <c r="C6" s="29" t="s">
        <v>47</v>
      </c>
      <c r="D6" s="30">
        <v>0</v>
      </c>
      <c r="E6" s="30">
        <v>10000</v>
      </c>
      <c r="F6" s="30">
        <v>0</v>
      </c>
      <c r="G6" s="31">
        <v>2000</v>
      </c>
      <c r="H6" s="30">
        <v>2</v>
      </c>
      <c r="I6" s="30">
        <v>5000</v>
      </c>
      <c r="J6" s="30">
        <v>1</v>
      </c>
      <c r="K6" s="30">
        <v>10000</v>
      </c>
      <c r="L6" s="30">
        <v>1</v>
      </c>
    </row>
    <row r="7" spans="3:12" x14ac:dyDescent="0.3">
      <c r="C7" s="29" t="s">
        <v>48</v>
      </c>
      <c r="D7" s="30">
        <v>1</v>
      </c>
      <c r="E7" s="30">
        <v>10000</v>
      </c>
      <c r="F7" s="30">
        <v>1</v>
      </c>
      <c r="G7" s="31">
        <v>2000</v>
      </c>
      <c r="H7" s="30">
        <v>5</v>
      </c>
      <c r="I7" s="30">
        <v>5000</v>
      </c>
      <c r="J7" s="30">
        <v>2</v>
      </c>
      <c r="K7" s="30">
        <v>15000</v>
      </c>
      <c r="L7" s="30">
        <v>1</v>
      </c>
    </row>
    <row r="8" spans="3:12" x14ac:dyDescent="0.3">
      <c r="C8" s="29" t="s">
        <v>49</v>
      </c>
      <c r="D8" s="30">
        <v>1</v>
      </c>
      <c r="E8" s="30">
        <v>10000</v>
      </c>
      <c r="F8" s="30">
        <v>0</v>
      </c>
      <c r="G8" s="31">
        <v>2000</v>
      </c>
      <c r="H8" s="30">
        <v>5</v>
      </c>
      <c r="I8" s="30">
        <v>5000</v>
      </c>
      <c r="J8" s="30">
        <v>0</v>
      </c>
      <c r="K8" s="30">
        <v>2000</v>
      </c>
      <c r="L8" s="30">
        <v>1</v>
      </c>
    </row>
    <row r="9" spans="3:12" x14ac:dyDescent="0.3">
      <c r="C9" s="29" t="s">
        <v>50</v>
      </c>
      <c r="D9" s="30">
        <v>5</v>
      </c>
      <c r="E9" s="30">
        <v>10000</v>
      </c>
      <c r="F9" s="30">
        <v>2</v>
      </c>
      <c r="G9" s="31">
        <v>2000</v>
      </c>
      <c r="H9" s="30">
        <v>7</v>
      </c>
      <c r="I9" s="30">
        <v>5000</v>
      </c>
      <c r="J9" s="30">
        <v>0</v>
      </c>
      <c r="K9" s="30">
        <v>10000</v>
      </c>
      <c r="L9" s="30">
        <v>1</v>
      </c>
    </row>
    <row r="10" spans="3:12" x14ac:dyDescent="0.3">
      <c r="C10" s="29" t="s">
        <v>51</v>
      </c>
      <c r="D10" s="30">
        <v>0</v>
      </c>
      <c r="E10" s="30">
        <v>10000</v>
      </c>
      <c r="F10" s="30">
        <v>0</v>
      </c>
      <c r="G10" s="31">
        <v>2000</v>
      </c>
      <c r="H10" s="30">
        <v>0</v>
      </c>
      <c r="I10" s="30">
        <v>5000</v>
      </c>
      <c r="J10" s="30">
        <v>0</v>
      </c>
      <c r="K10" s="30">
        <v>0</v>
      </c>
      <c r="L10" s="30">
        <v>1</v>
      </c>
    </row>
    <row r="11" spans="3:12" x14ac:dyDescent="0.3">
      <c r="C11" s="29" t="s">
        <v>52</v>
      </c>
      <c r="D11" s="30">
        <v>2</v>
      </c>
      <c r="E11" s="30">
        <v>10000</v>
      </c>
      <c r="F11" s="30">
        <v>1</v>
      </c>
      <c r="G11" s="31">
        <v>2000</v>
      </c>
      <c r="H11" s="30">
        <v>1</v>
      </c>
      <c r="I11" s="30">
        <v>5000</v>
      </c>
      <c r="J11" s="30">
        <v>0</v>
      </c>
      <c r="K11" s="30">
        <v>20000</v>
      </c>
      <c r="L11" s="30">
        <v>1</v>
      </c>
    </row>
    <row r="12" spans="3:12" x14ac:dyDescent="0.3">
      <c r="C12" s="29" t="s">
        <v>53</v>
      </c>
      <c r="D12" s="30">
        <v>1</v>
      </c>
      <c r="E12" s="30">
        <v>10000</v>
      </c>
      <c r="F12" s="30">
        <v>1</v>
      </c>
      <c r="G12" s="31">
        <v>2000</v>
      </c>
      <c r="H12" s="30">
        <v>4</v>
      </c>
      <c r="I12" s="30">
        <v>5000</v>
      </c>
      <c r="J12" s="30">
        <v>2</v>
      </c>
      <c r="K12" s="30">
        <v>20000</v>
      </c>
      <c r="L12" s="30">
        <v>1</v>
      </c>
    </row>
    <row r="13" spans="3:12" x14ac:dyDescent="0.3">
      <c r="C13" s="29" t="s">
        <v>54</v>
      </c>
      <c r="D13" s="30">
        <v>1</v>
      </c>
      <c r="E13" s="30">
        <v>10000</v>
      </c>
      <c r="F13" s="30">
        <v>5</v>
      </c>
      <c r="G13" s="31">
        <v>2000</v>
      </c>
      <c r="H13" s="30">
        <v>25</v>
      </c>
      <c r="I13" s="30">
        <v>5000</v>
      </c>
      <c r="J13" s="30">
        <v>10</v>
      </c>
      <c r="K13" s="30">
        <v>8000</v>
      </c>
      <c r="L13" s="30">
        <v>1</v>
      </c>
    </row>
    <row r="14" spans="3:12" x14ac:dyDescent="0.3">
      <c r="C14" s="29" t="s">
        <v>55</v>
      </c>
      <c r="D14" s="30">
        <v>1</v>
      </c>
      <c r="E14" s="30">
        <v>10000</v>
      </c>
      <c r="F14" s="30">
        <v>1</v>
      </c>
      <c r="G14" s="31">
        <v>2000</v>
      </c>
      <c r="H14" s="30">
        <v>3</v>
      </c>
      <c r="I14" s="30">
        <v>5000</v>
      </c>
      <c r="J14" s="30">
        <v>1</v>
      </c>
      <c r="K14" s="30">
        <v>6500</v>
      </c>
      <c r="L14" s="30">
        <v>1</v>
      </c>
    </row>
    <row r="15" spans="3:12" x14ac:dyDescent="0.3">
      <c r="C15" s="29" t="s">
        <v>56</v>
      </c>
      <c r="D15" s="30">
        <v>0</v>
      </c>
      <c r="E15" s="30">
        <v>10000</v>
      </c>
      <c r="F15" s="30">
        <v>0</v>
      </c>
      <c r="G15" s="31">
        <v>2000</v>
      </c>
      <c r="H15" s="30">
        <v>1</v>
      </c>
      <c r="I15" s="30">
        <v>5000</v>
      </c>
      <c r="J15" s="30">
        <v>0</v>
      </c>
      <c r="K15" s="30">
        <v>5000</v>
      </c>
      <c r="L15" s="30">
        <v>1</v>
      </c>
    </row>
    <row r="16" spans="3:12" x14ac:dyDescent="0.3">
      <c r="C16" s="29" t="s">
        <v>57</v>
      </c>
      <c r="D16" s="30">
        <v>1</v>
      </c>
      <c r="E16" s="30">
        <v>10000</v>
      </c>
      <c r="F16" s="30">
        <v>1</v>
      </c>
      <c r="G16" s="31">
        <v>2000</v>
      </c>
      <c r="H16" s="30">
        <v>5</v>
      </c>
      <c r="I16" s="30">
        <v>5000</v>
      </c>
      <c r="J16" s="30">
        <v>4</v>
      </c>
      <c r="K16" s="30">
        <v>20000</v>
      </c>
      <c r="L16" s="30">
        <v>1</v>
      </c>
    </row>
    <row r="17" spans="2:37" x14ac:dyDescent="0.3">
      <c r="C17" s="29" t="s">
        <v>58</v>
      </c>
      <c r="D17" s="30">
        <v>1</v>
      </c>
      <c r="E17" s="30">
        <v>10000</v>
      </c>
      <c r="F17" s="30">
        <v>2</v>
      </c>
      <c r="G17" s="31">
        <v>2000</v>
      </c>
      <c r="H17" s="30">
        <v>5</v>
      </c>
      <c r="I17" s="30">
        <v>5000</v>
      </c>
      <c r="J17" s="30">
        <v>2</v>
      </c>
      <c r="K17" s="30">
        <v>10000</v>
      </c>
      <c r="L17" s="30">
        <v>1</v>
      </c>
    </row>
    <row r="18" spans="2:37" x14ac:dyDescent="0.3">
      <c r="C18" s="29" t="s">
        <v>59</v>
      </c>
      <c r="D18" s="30">
        <v>1</v>
      </c>
      <c r="E18" s="30">
        <v>10000</v>
      </c>
      <c r="F18" s="30">
        <v>2</v>
      </c>
      <c r="G18" s="31">
        <v>2000</v>
      </c>
      <c r="H18" s="30">
        <v>4</v>
      </c>
      <c r="I18" s="30">
        <v>5000</v>
      </c>
      <c r="J18" s="30">
        <v>3</v>
      </c>
      <c r="K18" s="30">
        <v>10000</v>
      </c>
      <c r="L18" s="30">
        <v>1</v>
      </c>
    </row>
    <row r="19" spans="2:37" x14ac:dyDescent="0.3">
      <c r="C19" s="29" t="s">
        <v>60</v>
      </c>
      <c r="D19" s="30">
        <v>1</v>
      </c>
      <c r="E19" s="30">
        <v>10000</v>
      </c>
      <c r="F19" s="30">
        <v>1</v>
      </c>
      <c r="G19" s="31">
        <v>2000</v>
      </c>
      <c r="H19" s="30">
        <v>1</v>
      </c>
      <c r="I19" s="30">
        <v>5000</v>
      </c>
      <c r="J19" s="30">
        <v>1</v>
      </c>
      <c r="K19" s="30">
        <v>8000</v>
      </c>
      <c r="L19" s="30">
        <v>1</v>
      </c>
    </row>
    <row r="20" spans="2:37" x14ac:dyDescent="0.3">
      <c r="C20" s="29"/>
      <c r="D20" s="30"/>
      <c r="E20" s="30"/>
      <c r="F20" s="30"/>
      <c r="G20" s="31"/>
      <c r="H20" s="30"/>
      <c r="I20" s="30"/>
      <c r="J20" s="30"/>
      <c r="K20" s="30"/>
      <c r="L20" s="30"/>
    </row>
    <row r="21" spans="2:37" x14ac:dyDescent="0.3">
      <c r="D21" s="30">
        <v>0</v>
      </c>
      <c r="E21" s="25">
        <f>IF(D21=0,1,0)</f>
        <v>1</v>
      </c>
      <c r="F21" s="25">
        <f t="shared" ref="F21:AK21" si="0">IF(E21=0,1,0)</f>
        <v>0</v>
      </c>
      <c r="G21" s="25">
        <f t="shared" si="0"/>
        <v>1</v>
      </c>
      <c r="H21" s="25">
        <f t="shared" si="0"/>
        <v>0</v>
      </c>
      <c r="I21" s="25">
        <f t="shared" si="0"/>
        <v>1</v>
      </c>
      <c r="J21" s="25">
        <f t="shared" si="0"/>
        <v>0</v>
      </c>
      <c r="K21" s="25">
        <f t="shared" si="0"/>
        <v>1</v>
      </c>
      <c r="L21" s="25">
        <f t="shared" si="0"/>
        <v>0</v>
      </c>
      <c r="M21" s="25">
        <f t="shared" si="0"/>
        <v>1</v>
      </c>
      <c r="N21" s="25">
        <f t="shared" si="0"/>
        <v>0</v>
      </c>
      <c r="O21" s="25">
        <f t="shared" si="0"/>
        <v>1</v>
      </c>
      <c r="P21" s="25">
        <f t="shared" si="0"/>
        <v>0</v>
      </c>
      <c r="Q21" s="25">
        <f t="shared" si="0"/>
        <v>1</v>
      </c>
      <c r="R21" s="25">
        <f t="shared" si="0"/>
        <v>0</v>
      </c>
      <c r="S21" s="25">
        <f t="shared" si="0"/>
        <v>1</v>
      </c>
      <c r="T21" s="25">
        <f t="shared" si="0"/>
        <v>0</v>
      </c>
      <c r="U21" s="25">
        <f t="shared" si="0"/>
        <v>1</v>
      </c>
      <c r="V21" s="25">
        <f t="shared" si="0"/>
        <v>0</v>
      </c>
      <c r="W21" s="25">
        <f t="shared" si="0"/>
        <v>1</v>
      </c>
      <c r="X21" s="25">
        <f t="shared" si="0"/>
        <v>0</v>
      </c>
      <c r="Y21" s="25">
        <f t="shared" si="0"/>
        <v>1</v>
      </c>
      <c r="Z21" s="25">
        <f t="shared" si="0"/>
        <v>0</v>
      </c>
      <c r="AA21" s="25">
        <f t="shared" si="0"/>
        <v>1</v>
      </c>
      <c r="AB21" s="25">
        <f t="shared" si="0"/>
        <v>0</v>
      </c>
      <c r="AC21" s="25">
        <f t="shared" si="0"/>
        <v>1</v>
      </c>
      <c r="AD21" s="25">
        <f t="shared" si="0"/>
        <v>0</v>
      </c>
      <c r="AE21" s="25">
        <f t="shared" si="0"/>
        <v>1</v>
      </c>
      <c r="AF21" s="25">
        <f t="shared" si="0"/>
        <v>0</v>
      </c>
      <c r="AG21" s="25">
        <f t="shared" si="0"/>
        <v>1</v>
      </c>
      <c r="AH21" s="25">
        <f t="shared" si="0"/>
        <v>0</v>
      </c>
      <c r="AI21" s="25">
        <f t="shared" si="0"/>
        <v>1</v>
      </c>
      <c r="AJ21" s="25">
        <f t="shared" si="0"/>
        <v>0</v>
      </c>
      <c r="AK21" s="25">
        <f t="shared" si="0"/>
        <v>1</v>
      </c>
    </row>
    <row r="22" spans="2:37" x14ac:dyDescent="0.3">
      <c r="D22" s="30">
        <v>0</v>
      </c>
      <c r="E22" s="30">
        <v>0</v>
      </c>
      <c r="F22" s="25">
        <f>IF(E22=D22,E22+1,E22)</f>
        <v>1</v>
      </c>
      <c r="G22" s="25">
        <f t="shared" ref="G22:AK22" si="1">IF(F22=E22,F22+1,F22)</f>
        <v>1</v>
      </c>
      <c r="H22" s="25">
        <f t="shared" si="1"/>
        <v>2</v>
      </c>
      <c r="I22" s="25">
        <f t="shared" si="1"/>
        <v>2</v>
      </c>
      <c r="J22" s="25">
        <f t="shared" si="1"/>
        <v>3</v>
      </c>
      <c r="K22" s="25">
        <f t="shared" si="1"/>
        <v>3</v>
      </c>
      <c r="L22" s="25">
        <f t="shared" si="1"/>
        <v>4</v>
      </c>
      <c r="M22" s="25">
        <f t="shared" si="1"/>
        <v>4</v>
      </c>
      <c r="N22" s="25">
        <f t="shared" si="1"/>
        <v>5</v>
      </c>
      <c r="O22" s="25">
        <f t="shared" si="1"/>
        <v>5</v>
      </c>
      <c r="P22" s="25">
        <f t="shared" si="1"/>
        <v>6</v>
      </c>
      <c r="Q22" s="25">
        <f t="shared" si="1"/>
        <v>6</v>
      </c>
      <c r="R22" s="25">
        <f t="shared" si="1"/>
        <v>7</v>
      </c>
      <c r="S22" s="25">
        <f t="shared" si="1"/>
        <v>7</v>
      </c>
      <c r="T22" s="25">
        <f t="shared" si="1"/>
        <v>8</v>
      </c>
      <c r="U22" s="25">
        <f t="shared" si="1"/>
        <v>8</v>
      </c>
      <c r="V22" s="25">
        <f t="shared" si="1"/>
        <v>9</v>
      </c>
      <c r="W22" s="25">
        <f t="shared" si="1"/>
        <v>9</v>
      </c>
      <c r="X22" s="25">
        <f t="shared" si="1"/>
        <v>10</v>
      </c>
      <c r="Y22" s="25">
        <f t="shared" si="1"/>
        <v>10</v>
      </c>
      <c r="Z22" s="25">
        <f t="shared" si="1"/>
        <v>11</v>
      </c>
      <c r="AA22" s="25">
        <f t="shared" si="1"/>
        <v>11</v>
      </c>
      <c r="AB22" s="25">
        <f t="shared" si="1"/>
        <v>12</v>
      </c>
      <c r="AC22" s="25">
        <f t="shared" si="1"/>
        <v>12</v>
      </c>
      <c r="AD22" s="25">
        <f t="shared" si="1"/>
        <v>13</v>
      </c>
      <c r="AE22" s="25">
        <f t="shared" si="1"/>
        <v>13</v>
      </c>
      <c r="AF22" s="25">
        <f t="shared" si="1"/>
        <v>14</v>
      </c>
      <c r="AG22" s="25">
        <f t="shared" si="1"/>
        <v>14</v>
      </c>
      <c r="AH22" s="25">
        <f t="shared" si="1"/>
        <v>15</v>
      </c>
      <c r="AI22" s="25">
        <f t="shared" si="1"/>
        <v>15</v>
      </c>
      <c r="AJ22" s="25">
        <f t="shared" si="1"/>
        <v>16</v>
      </c>
      <c r="AK22" s="25">
        <f t="shared" si="1"/>
        <v>16</v>
      </c>
    </row>
    <row r="23" spans="2:37" x14ac:dyDescent="0.3">
      <c r="D23" s="29" t="s">
        <v>44</v>
      </c>
      <c r="F23" s="29" t="s">
        <v>45</v>
      </c>
      <c r="H23" s="29" t="s">
        <v>46</v>
      </c>
      <c r="J23" s="29" t="s">
        <v>47</v>
      </c>
      <c r="L23" s="29" t="s">
        <v>48</v>
      </c>
      <c r="N23" s="29" t="s">
        <v>49</v>
      </c>
      <c r="P23" s="29" t="s">
        <v>50</v>
      </c>
      <c r="R23" s="29" t="s">
        <v>51</v>
      </c>
      <c r="T23" s="29" t="s">
        <v>52</v>
      </c>
      <c r="V23" s="29" t="s">
        <v>53</v>
      </c>
      <c r="X23" s="29" t="s">
        <v>54</v>
      </c>
      <c r="Z23" s="29" t="s">
        <v>55</v>
      </c>
      <c r="AB23" s="29" t="s">
        <v>56</v>
      </c>
      <c r="AD23" s="29" t="s">
        <v>57</v>
      </c>
      <c r="AF23" s="29" t="s">
        <v>58</v>
      </c>
      <c r="AH23" s="29" t="s">
        <v>59</v>
      </c>
      <c r="AJ23" s="29" t="s">
        <v>60</v>
      </c>
    </row>
    <row r="24" spans="2:37" x14ac:dyDescent="0.3">
      <c r="B24" s="25">
        <v>2</v>
      </c>
      <c r="C24" s="25">
        <v>1</v>
      </c>
      <c r="D24" s="25">
        <f ca="1">OFFSET($E$3,D$22,$B24+D$21)</f>
        <v>2000</v>
      </c>
      <c r="E24" s="25">
        <f t="shared" ref="E24:AK24" ca="1" si="2">OFFSET($E$3,E$22,$B24+E$21)</f>
        <v>2</v>
      </c>
      <c r="F24" s="25">
        <f t="shared" ca="1" si="2"/>
        <v>2000</v>
      </c>
      <c r="G24" s="25">
        <f t="shared" ca="1" si="2"/>
        <v>2</v>
      </c>
      <c r="H24" s="25">
        <f t="shared" ca="1" si="2"/>
        <v>2000</v>
      </c>
      <c r="I24" s="25">
        <f t="shared" ca="1" si="2"/>
        <v>5</v>
      </c>
      <c r="J24" s="25">
        <f t="shared" ca="1" si="2"/>
        <v>2000</v>
      </c>
      <c r="K24" s="25">
        <f t="shared" ca="1" si="2"/>
        <v>2</v>
      </c>
      <c r="L24" s="25">
        <f t="shared" ca="1" si="2"/>
        <v>2000</v>
      </c>
      <c r="M24" s="25">
        <f t="shared" ca="1" si="2"/>
        <v>5</v>
      </c>
      <c r="N24" s="25">
        <f t="shared" ca="1" si="2"/>
        <v>2000</v>
      </c>
      <c r="O24" s="25">
        <f t="shared" ca="1" si="2"/>
        <v>5</v>
      </c>
      <c r="P24" s="25">
        <f t="shared" ca="1" si="2"/>
        <v>2000</v>
      </c>
      <c r="Q24" s="25">
        <f t="shared" ca="1" si="2"/>
        <v>7</v>
      </c>
      <c r="R24" s="25">
        <f t="shared" ca="1" si="2"/>
        <v>2000</v>
      </c>
      <c r="S24" s="25">
        <f t="shared" ca="1" si="2"/>
        <v>0</v>
      </c>
      <c r="T24" s="25">
        <f t="shared" ca="1" si="2"/>
        <v>2000</v>
      </c>
      <c r="U24" s="25">
        <f t="shared" ca="1" si="2"/>
        <v>1</v>
      </c>
      <c r="V24" s="25">
        <f t="shared" ca="1" si="2"/>
        <v>2000</v>
      </c>
      <c r="W24" s="25">
        <f t="shared" ca="1" si="2"/>
        <v>4</v>
      </c>
      <c r="X24" s="25">
        <f t="shared" ca="1" si="2"/>
        <v>2000</v>
      </c>
      <c r="Y24" s="25">
        <f t="shared" ca="1" si="2"/>
        <v>25</v>
      </c>
      <c r="Z24" s="25">
        <f t="shared" ca="1" si="2"/>
        <v>2000</v>
      </c>
      <c r="AA24" s="25">
        <f t="shared" ca="1" si="2"/>
        <v>3</v>
      </c>
      <c r="AB24" s="25">
        <f t="shared" ca="1" si="2"/>
        <v>2000</v>
      </c>
      <c r="AC24" s="25">
        <f t="shared" ca="1" si="2"/>
        <v>1</v>
      </c>
      <c r="AD24" s="25">
        <f t="shared" ca="1" si="2"/>
        <v>2000</v>
      </c>
      <c r="AE24" s="25">
        <f t="shared" ca="1" si="2"/>
        <v>5</v>
      </c>
      <c r="AF24" s="25">
        <f t="shared" ca="1" si="2"/>
        <v>2000</v>
      </c>
      <c r="AG24" s="25">
        <f t="shared" ca="1" si="2"/>
        <v>5</v>
      </c>
      <c r="AH24" s="25">
        <f t="shared" ca="1" si="2"/>
        <v>2000</v>
      </c>
      <c r="AI24" s="25">
        <f t="shared" ca="1" si="2"/>
        <v>4</v>
      </c>
      <c r="AJ24" s="25">
        <f t="shared" ca="1" si="2"/>
        <v>2000</v>
      </c>
      <c r="AK24" s="25">
        <f t="shared" ca="1" si="2"/>
        <v>1</v>
      </c>
    </row>
    <row r="25" spans="2:37" x14ac:dyDescent="0.3">
      <c r="B25" s="25">
        <v>4</v>
      </c>
      <c r="C25" s="25">
        <v>1</v>
      </c>
      <c r="D25" s="25">
        <f ca="1">OFFSET($E$3,D$22,$B25+D$21)</f>
        <v>5000</v>
      </c>
      <c r="E25" s="25">
        <f t="shared" ref="E25:N27" ca="1" si="3">OFFSET($E$3,E$22,$B25+E$21)</f>
        <v>1</v>
      </c>
      <c r="F25" s="25">
        <f t="shared" ca="1" si="3"/>
        <v>5000</v>
      </c>
      <c r="G25" s="25">
        <f t="shared" ca="1" si="3"/>
        <v>1</v>
      </c>
      <c r="H25" s="25">
        <f t="shared" ca="1" si="3"/>
        <v>5000</v>
      </c>
      <c r="I25" s="25">
        <f t="shared" ca="1" si="3"/>
        <v>5</v>
      </c>
      <c r="J25" s="25">
        <f t="shared" ca="1" si="3"/>
        <v>5000</v>
      </c>
      <c r="K25" s="25">
        <f t="shared" ca="1" si="3"/>
        <v>1</v>
      </c>
      <c r="L25" s="25">
        <f t="shared" ca="1" si="3"/>
        <v>5000</v>
      </c>
      <c r="M25" s="25">
        <f t="shared" ca="1" si="3"/>
        <v>2</v>
      </c>
      <c r="N25" s="25">
        <f t="shared" ca="1" si="3"/>
        <v>5000</v>
      </c>
      <c r="O25" s="25">
        <f t="shared" ref="O25:X27" ca="1" si="4">OFFSET($E$3,O$22,$B25+O$21)</f>
        <v>0</v>
      </c>
      <c r="P25" s="25">
        <f t="shared" ca="1" si="4"/>
        <v>5000</v>
      </c>
      <c r="Q25" s="25">
        <f t="shared" ca="1" si="4"/>
        <v>0</v>
      </c>
      <c r="R25" s="25">
        <f t="shared" ca="1" si="4"/>
        <v>5000</v>
      </c>
      <c r="S25" s="25">
        <f t="shared" ca="1" si="4"/>
        <v>0</v>
      </c>
      <c r="T25" s="25">
        <f t="shared" ca="1" si="4"/>
        <v>5000</v>
      </c>
      <c r="U25" s="25">
        <f t="shared" ca="1" si="4"/>
        <v>0</v>
      </c>
      <c r="V25" s="25">
        <f t="shared" ca="1" si="4"/>
        <v>5000</v>
      </c>
      <c r="W25" s="25">
        <f t="shared" ca="1" si="4"/>
        <v>2</v>
      </c>
      <c r="X25" s="25">
        <f t="shared" ca="1" si="4"/>
        <v>5000</v>
      </c>
      <c r="Y25" s="25">
        <f t="shared" ref="Y25:AK27" ca="1" si="5">OFFSET($E$3,Y$22,$B25+Y$21)</f>
        <v>10</v>
      </c>
      <c r="Z25" s="25">
        <f t="shared" ca="1" si="5"/>
        <v>5000</v>
      </c>
      <c r="AA25" s="25">
        <f t="shared" ca="1" si="5"/>
        <v>1</v>
      </c>
      <c r="AB25" s="25">
        <f t="shared" ca="1" si="5"/>
        <v>5000</v>
      </c>
      <c r="AC25" s="25">
        <f t="shared" ca="1" si="5"/>
        <v>0</v>
      </c>
      <c r="AD25" s="25">
        <f t="shared" ca="1" si="5"/>
        <v>5000</v>
      </c>
      <c r="AE25" s="25">
        <f t="shared" ca="1" si="5"/>
        <v>4</v>
      </c>
      <c r="AF25" s="25">
        <f t="shared" ca="1" si="5"/>
        <v>5000</v>
      </c>
      <c r="AG25" s="25">
        <f t="shared" ca="1" si="5"/>
        <v>2</v>
      </c>
      <c r="AH25" s="25">
        <f t="shared" ca="1" si="5"/>
        <v>5000</v>
      </c>
      <c r="AI25" s="25">
        <f t="shared" ca="1" si="5"/>
        <v>3</v>
      </c>
      <c r="AJ25" s="25">
        <f t="shared" ca="1" si="5"/>
        <v>5000</v>
      </c>
      <c r="AK25" s="25">
        <f t="shared" ca="1" si="5"/>
        <v>1</v>
      </c>
    </row>
    <row r="26" spans="2:37" x14ac:dyDescent="0.3">
      <c r="B26" s="25">
        <v>0</v>
      </c>
      <c r="C26" s="25">
        <v>1</v>
      </c>
      <c r="D26" s="25">
        <f ca="1">OFFSET($E$3,D$22,$B26+D$21)</f>
        <v>10000</v>
      </c>
      <c r="E26" s="25">
        <f t="shared" ca="1" si="3"/>
        <v>1</v>
      </c>
      <c r="F26" s="25">
        <f t="shared" ca="1" si="3"/>
        <v>10000</v>
      </c>
      <c r="G26" s="25">
        <f t="shared" ca="1" si="3"/>
        <v>0</v>
      </c>
      <c r="H26" s="25">
        <f t="shared" ca="1" si="3"/>
        <v>10000</v>
      </c>
      <c r="I26" s="25">
        <f t="shared" ca="1" si="3"/>
        <v>5</v>
      </c>
      <c r="J26" s="25">
        <f t="shared" ca="1" si="3"/>
        <v>10000</v>
      </c>
      <c r="K26" s="25">
        <f t="shared" ca="1" si="3"/>
        <v>0</v>
      </c>
      <c r="L26" s="25">
        <f t="shared" ca="1" si="3"/>
        <v>10000</v>
      </c>
      <c r="M26" s="25">
        <f t="shared" ca="1" si="3"/>
        <v>1</v>
      </c>
      <c r="N26" s="25">
        <f t="shared" ca="1" si="3"/>
        <v>10000</v>
      </c>
      <c r="O26" s="25">
        <f t="shared" ca="1" si="4"/>
        <v>0</v>
      </c>
      <c r="P26" s="25">
        <f t="shared" ca="1" si="4"/>
        <v>10000</v>
      </c>
      <c r="Q26" s="25">
        <f t="shared" ca="1" si="4"/>
        <v>2</v>
      </c>
      <c r="R26" s="25">
        <f t="shared" ca="1" si="4"/>
        <v>10000</v>
      </c>
      <c r="S26" s="25">
        <f t="shared" ca="1" si="4"/>
        <v>0</v>
      </c>
      <c r="T26" s="25">
        <f t="shared" ca="1" si="4"/>
        <v>10000</v>
      </c>
      <c r="U26" s="25">
        <f t="shared" ca="1" si="4"/>
        <v>1</v>
      </c>
      <c r="V26" s="25">
        <f t="shared" ca="1" si="4"/>
        <v>10000</v>
      </c>
      <c r="W26" s="25">
        <f t="shared" ca="1" si="4"/>
        <v>1</v>
      </c>
      <c r="X26" s="25">
        <f t="shared" ca="1" si="4"/>
        <v>10000</v>
      </c>
      <c r="Y26" s="25">
        <f t="shared" ca="1" si="5"/>
        <v>5</v>
      </c>
      <c r="Z26" s="25">
        <f t="shared" ca="1" si="5"/>
        <v>10000</v>
      </c>
      <c r="AA26" s="25">
        <f t="shared" ca="1" si="5"/>
        <v>1</v>
      </c>
      <c r="AB26" s="25">
        <f t="shared" ca="1" si="5"/>
        <v>10000</v>
      </c>
      <c r="AC26" s="25">
        <f t="shared" ca="1" si="5"/>
        <v>0</v>
      </c>
      <c r="AD26" s="25">
        <f t="shared" ca="1" si="5"/>
        <v>10000</v>
      </c>
      <c r="AE26" s="25">
        <f t="shared" ca="1" si="5"/>
        <v>1</v>
      </c>
      <c r="AF26" s="25">
        <f t="shared" ca="1" si="5"/>
        <v>10000</v>
      </c>
      <c r="AG26" s="25">
        <f t="shared" ca="1" si="5"/>
        <v>2</v>
      </c>
      <c r="AH26" s="25">
        <f t="shared" ca="1" si="5"/>
        <v>10000</v>
      </c>
      <c r="AI26" s="25">
        <f t="shared" ca="1" si="5"/>
        <v>2</v>
      </c>
      <c r="AJ26" s="25">
        <f t="shared" ca="1" si="5"/>
        <v>10000</v>
      </c>
      <c r="AK26" s="25">
        <f t="shared" ca="1" si="5"/>
        <v>1</v>
      </c>
    </row>
    <row r="27" spans="2:37" x14ac:dyDescent="0.3">
      <c r="B27" s="25">
        <v>6</v>
      </c>
      <c r="C27" s="25">
        <v>1</v>
      </c>
      <c r="D27" s="25">
        <f ca="1">OFFSET($E$3,D$22,$B27+D$21)</f>
        <v>10000</v>
      </c>
      <c r="E27" s="25">
        <f t="shared" ca="1" si="3"/>
        <v>1</v>
      </c>
      <c r="F27" s="25">
        <f t="shared" ca="1" si="3"/>
        <v>8000</v>
      </c>
      <c r="G27" s="25">
        <f t="shared" ca="1" si="3"/>
        <v>1</v>
      </c>
      <c r="H27" s="25">
        <f t="shared" ca="1" si="3"/>
        <v>20000</v>
      </c>
      <c r="I27" s="25">
        <f t="shared" ca="1" si="3"/>
        <v>1</v>
      </c>
      <c r="J27" s="25">
        <f t="shared" ca="1" si="3"/>
        <v>10000</v>
      </c>
      <c r="K27" s="25">
        <f t="shared" ca="1" si="3"/>
        <v>1</v>
      </c>
      <c r="L27" s="25">
        <f t="shared" ca="1" si="3"/>
        <v>15000</v>
      </c>
      <c r="M27" s="25">
        <f t="shared" ca="1" si="3"/>
        <v>1</v>
      </c>
      <c r="N27" s="25">
        <f t="shared" ca="1" si="3"/>
        <v>2000</v>
      </c>
      <c r="O27" s="25">
        <f t="shared" ca="1" si="4"/>
        <v>1</v>
      </c>
      <c r="P27" s="25">
        <f t="shared" ca="1" si="4"/>
        <v>10000</v>
      </c>
      <c r="Q27" s="25">
        <f t="shared" ca="1" si="4"/>
        <v>1</v>
      </c>
      <c r="R27" s="25">
        <f t="shared" ca="1" si="4"/>
        <v>0</v>
      </c>
      <c r="S27" s="25">
        <f t="shared" ca="1" si="4"/>
        <v>1</v>
      </c>
      <c r="T27" s="25">
        <f t="shared" ca="1" si="4"/>
        <v>20000</v>
      </c>
      <c r="U27" s="25">
        <f t="shared" ca="1" si="4"/>
        <v>1</v>
      </c>
      <c r="V27" s="25">
        <f t="shared" ca="1" si="4"/>
        <v>20000</v>
      </c>
      <c r="W27" s="25">
        <f t="shared" ca="1" si="4"/>
        <v>1</v>
      </c>
      <c r="X27" s="25">
        <f t="shared" ca="1" si="4"/>
        <v>8000</v>
      </c>
      <c r="Y27" s="25">
        <f t="shared" ca="1" si="5"/>
        <v>1</v>
      </c>
      <c r="Z27" s="25">
        <f t="shared" ca="1" si="5"/>
        <v>6500</v>
      </c>
      <c r="AA27" s="25">
        <f t="shared" ca="1" si="5"/>
        <v>1</v>
      </c>
      <c r="AB27" s="25">
        <f t="shared" ca="1" si="5"/>
        <v>5000</v>
      </c>
      <c r="AC27" s="25">
        <f t="shared" ca="1" si="5"/>
        <v>1</v>
      </c>
      <c r="AD27" s="25">
        <f t="shared" ca="1" si="5"/>
        <v>20000</v>
      </c>
      <c r="AE27" s="25">
        <f t="shared" ca="1" si="5"/>
        <v>1</v>
      </c>
      <c r="AF27" s="25">
        <f t="shared" ca="1" si="5"/>
        <v>10000</v>
      </c>
      <c r="AG27" s="25">
        <f t="shared" ca="1" si="5"/>
        <v>1</v>
      </c>
      <c r="AH27" s="25">
        <f t="shared" ca="1" si="5"/>
        <v>10000</v>
      </c>
      <c r="AI27" s="25">
        <f t="shared" ca="1" si="5"/>
        <v>1</v>
      </c>
      <c r="AJ27" s="25">
        <f t="shared" ca="1" si="5"/>
        <v>8000</v>
      </c>
      <c r="AK27" s="25">
        <f t="shared" ca="1" si="5"/>
        <v>1</v>
      </c>
    </row>
    <row r="29" spans="2:37" x14ac:dyDescent="0.3">
      <c r="D29" s="29" t="s">
        <v>44</v>
      </c>
      <c r="E29" s="29" t="s">
        <v>45</v>
      </c>
      <c r="F29" s="29" t="s">
        <v>46</v>
      </c>
      <c r="G29" s="29" t="s">
        <v>47</v>
      </c>
      <c r="H29" s="29" t="s">
        <v>48</v>
      </c>
      <c r="I29" s="29" t="s">
        <v>49</v>
      </c>
      <c r="J29" s="29" t="s">
        <v>50</v>
      </c>
      <c r="K29" s="29" t="s">
        <v>51</v>
      </c>
      <c r="L29" s="29" t="s">
        <v>52</v>
      </c>
      <c r="M29" s="29" t="s">
        <v>53</v>
      </c>
      <c r="N29" s="29" t="s">
        <v>54</v>
      </c>
      <c r="O29" s="29" t="s">
        <v>55</v>
      </c>
      <c r="P29" s="29" t="s">
        <v>56</v>
      </c>
      <c r="Q29" s="29" t="s">
        <v>57</v>
      </c>
      <c r="R29" s="29" t="s">
        <v>58</v>
      </c>
      <c r="S29" s="29" t="s">
        <v>59</v>
      </c>
      <c r="T29" s="29" t="s">
        <v>60</v>
      </c>
    </row>
    <row r="30" spans="2:37" x14ac:dyDescent="0.3">
      <c r="D30" s="25">
        <v>1</v>
      </c>
      <c r="E30" s="25">
        <f>D30+1</f>
        <v>2</v>
      </c>
      <c r="F30" s="25">
        <f t="shared" ref="F30:T30" si="6">E30+1</f>
        <v>3</v>
      </c>
      <c r="G30" s="25">
        <f t="shared" si="6"/>
        <v>4</v>
      </c>
      <c r="H30" s="25">
        <f t="shared" si="6"/>
        <v>5</v>
      </c>
      <c r="I30" s="25">
        <f t="shared" si="6"/>
        <v>6</v>
      </c>
      <c r="J30" s="25">
        <f t="shared" si="6"/>
        <v>7</v>
      </c>
      <c r="K30" s="25">
        <f t="shared" si="6"/>
        <v>8</v>
      </c>
      <c r="L30" s="25">
        <f t="shared" si="6"/>
        <v>9</v>
      </c>
      <c r="M30" s="25">
        <f t="shared" si="6"/>
        <v>10</v>
      </c>
      <c r="N30" s="25">
        <f t="shared" si="6"/>
        <v>11</v>
      </c>
      <c r="O30" s="25">
        <f t="shared" si="6"/>
        <v>12</v>
      </c>
      <c r="P30" s="25">
        <f t="shared" si="6"/>
        <v>13</v>
      </c>
      <c r="Q30" s="25">
        <f t="shared" si="6"/>
        <v>14</v>
      </c>
      <c r="R30" s="25">
        <f t="shared" si="6"/>
        <v>15</v>
      </c>
      <c r="S30" s="25">
        <f t="shared" si="6"/>
        <v>16</v>
      </c>
      <c r="T30" s="25">
        <f t="shared" si="6"/>
        <v>17</v>
      </c>
    </row>
    <row r="31" spans="2:37" x14ac:dyDescent="0.3">
      <c r="C31" s="25">
        <v>2000</v>
      </c>
      <c r="D31" s="25">
        <f ca="1">OFFSET(D24,0,D$30)</f>
        <v>2</v>
      </c>
      <c r="E31" s="25">
        <f t="shared" ref="E31:T31" ca="1" si="7">OFFSET(E24,0,E$30)</f>
        <v>2</v>
      </c>
      <c r="F31" s="25">
        <f t="shared" ca="1" si="7"/>
        <v>5</v>
      </c>
      <c r="G31" s="25">
        <f t="shared" ca="1" si="7"/>
        <v>2</v>
      </c>
      <c r="H31" s="25">
        <f t="shared" ca="1" si="7"/>
        <v>5</v>
      </c>
      <c r="I31" s="25">
        <f t="shared" ca="1" si="7"/>
        <v>5</v>
      </c>
      <c r="J31" s="25">
        <f t="shared" ca="1" si="7"/>
        <v>7</v>
      </c>
      <c r="K31" s="25">
        <f t="shared" ca="1" si="7"/>
        <v>0</v>
      </c>
      <c r="L31" s="25">
        <f t="shared" ca="1" si="7"/>
        <v>1</v>
      </c>
      <c r="M31" s="25">
        <f t="shared" ca="1" si="7"/>
        <v>4</v>
      </c>
      <c r="N31" s="25">
        <f t="shared" ca="1" si="7"/>
        <v>25</v>
      </c>
      <c r="O31" s="25">
        <f t="shared" ca="1" si="7"/>
        <v>3</v>
      </c>
      <c r="P31" s="25">
        <f t="shared" ca="1" si="7"/>
        <v>1</v>
      </c>
      <c r="Q31" s="25">
        <f t="shared" ca="1" si="7"/>
        <v>5</v>
      </c>
      <c r="R31" s="25">
        <f t="shared" ca="1" si="7"/>
        <v>5</v>
      </c>
      <c r="S31" s="25">
        <f t="shared" ca="1" si="7"/>
        <v>4</v>
      </c>
      <c r="T31" s="25">
        <f t="shared" ca="1" si="7"/>
        <v>1</v>
      </c>
    </row>
    <row r="32" spans="2:37" x14ac:dyDescent="0.3">
      <c r="C32" s="25">
        <v>5000</v>
      </c>
      <c r="D32" s="25">
        <f t="shared" ref="D32:T33" ca="1" si="8">OFFSET(D25,0,D$30)</f>
        <v>1</v>
      </c>
      <c r="E32" s="25">
        <f t="shared" ca="1" si="8"/>
        <v>1</v>
      </c>
      <c r="F32" s="25">
        <f t="shared" ca="1" si="8"/>
        <v>5</v>
      </c>
      <c r="G32" s="25">
        <f t="shared" ca="1" si="8"/>
        <v>1</v>
      </c>
      <c r="H32" s="25">
        <f t="shared" ca="1" si="8"/>
        <v>2</v>
      </c>
      <c r="I32" s="25">
        <f t="shared" ca="1" si="8"/>
        <v>0</v>
      </c>
      <c r="J32" s="25">
        <f t="shared" ca="1" si="8"/>
        <v>0</v>
      </c>
      <c r="K32" s="25">
        <f t="shared" ca="1" si="8"/>
        <v>0</v>
      </c>
      <c r="L32" s="25">
        <f t="shared" ca="1" si="8"/>
        <v>0</v>
      </c>
      <c r="M32" s="25">
        <f t="shared" ca="1" si="8"/>
        <v>2</v>
      </c>
      <c r="N32" s="25">
        <f t="shared" ca="1" si="8"/>
        <v>10</v>
      </c>
      <c r="O32" s="25">
        <f t="shared" ca="1" si="8"/>
        <v>1</v>
      </c>
      <c r="P32" s="25">
        <f t="shared" ca="1" si="8"/>
        <v>0</v>
      </c>
      <c r="Q32" s="25">
        <f t="shared" ca="1" si="8"/>
        <v>4</v>
      </c>
      <c r="R32" s="25">
        <f t="shared" ca="1" si="8"/>
        <v>2</v>
      </c>
      <c r="S32" s="25">
        <f t="shared" ca="1" si="8"/>
        <v>3</v>
      </c>
      <c r="T32" s="25">
        <f t="shared" ca="1" si="8"/>
        <v>1</v>
      </c>
    </row>
    <row r="33" spans="3:20" x14ac:dyDescent="0.3">
      <c r="C33" s="25">
        <v>10000</v>
      </c>
      <c r="D33" s="25">
        <f t="shared" ca="1" si="8"/>
        <v>1</v>
      </c>
      <c r="E33" s="25">
        <f t="shared" ca="1" si="8"/>
        <v>0</v>
      </c>
      <c r="F33" s="25">
        <f t="shared" ca="1" si="8"/>
        <v>5</v>
      </c>
      <c r="G33" s="25">
        <f t="shared" ca="1" si="8"/>
        <v>0</v>
      </c>
      <c r="H33" s="25">
        <f t="shared" ca="1" si="8"/>
        <v>1</v>
      </c>
      <c r="I33" s="25">
        <f t="shared" ca="1" si="8"/>
        <v>0</v>
      </c>
      <c r="J33" s="25">
        <f t="shared" ca="1" si="8"/>
        <v>2</v>
      </c>
      <c r="K33" s="25">
        <f t="shared" ca="1" si="8"/>
        <v>0</v>
      </c>
      <c r="L33" s="25">
        <f t="shared" ca="1" si="8"/>
        <v>1</v>
      </c>
      <c r="M33" s="25">
        <f t="shared" ca="1" si="8"/>
        <v>1</v>
      </c>
      <c r="N33" s="25">
        <f t="shared" ca="1" si="8"/>
        <v>5</v>
      </c>
      <c r="O33" s="25">
        <f t="shared" ca="1" si="8"/>
        <v>1</v>
      </c>
      <c r="P33" s="25">
        <f t="shared" ca="1" si="8"/>
        <v>0</v>
      </c>
      <c r="Q33" s="25">
        <f t="shared" ca="1" si="8"/>
        <v>1</v>
      </c>
      <c r="R33" s="25">
        <f t="shared" ca="1" si="8"/>
        <v>2</v>
      </c>
      <c r="S33" s="25">
        <f t="shared" ca="1" si="8"/>
        <v>2</v>
      </c>
      <c r="T33" s="25">
        <f t="shared" ca="1" si="8"/>
        <v>1</v>
      </c>
    </row>
    <row r="40" spans="3:20" x14ac:dyDescent="0.3">
      <c r="D40" s="38">
        <v>2000</v>
      </c>
      <c r="E40" s="39">
        <v>5000</v>
      </c>
      <c r="F40" s="39">
        <v>10000</v>
      </c>
      <c r="G40" s="39">
        <v>15000</v>
      </c>
      <c r="H40" s="40">
        <v>20000</v>
      </c>
    </row>
    <row r="41" spans="3:20" x14ac:dyDescent="0.3">
      <c r="C41" s="29" t="s">
        <v>44</v>
      </c>
      <c r="D41" s="30">
        <v>2</v>
      </c>
      <c r="E41" s="30">
        <v>1</v>
      </c>
      <c r="F41" s="30">
        <v>1</v>
      </c>
      <c r="G41" s="30">
        <f>IF($I41&gt;=G$40,1,0)</f>
        <v>0</v>
      </c>
      <c r="H41" s="30">
        <f t="shared" ref="H41:H57" si="9">IF($I41&gt;=H$40,1,0)</f>
        <v>0</v>
      </c>
      <c r="I41" s="30">
        <v>10000</v>
      </c>
      <c r="J41" s="30"/>
      <c r="K41" s="30"/>
      <c r="L41" s="30"/>
    </row>
    <row r="42" spans="3:20" x14ac:dyDescent="0.3">
      <c r="C42" s="29" t="s">
        <v>45</v>
      </c>
      <c r="D42" s="30">
        <v>2</v>
      </c>
      <c r="E42" s="30">
        <v>1</v>
      </c>
      <c r="F42" s="30">
        <v>0</v>
      </c>
      <c r="G42" s="30">
        <f t="shared" ref="G42:G57" si="10">IF($I42&gt;=G$40,1,0)</f>
        <v>0</v>
      </c>
      <c r="H42" s="30">
        <f t="shared" si="9"/>
        <v>0</v>
      </c>
      <c r="I42" s="30">
        <v>8000</v>
      </c>
      <c r="J42" s="30"/>
      <c r="K42" s="30"/>
      <c r="L42" s="30"/>
    </row>
    <row r="43" spans="3:20" x14ac:dyDescent="0.3">
      <c r="C43" s="29" t="s">
        <v>46</v>
      </c>
      <c r="D43" s="30">
        <v>5</v>
      </c>
      <c r="E43" s="30">
        <v>5</v>
      </c>
      <c r="F43" s="30">
        <v>5</v>
      </c>
      <c r="G43" s="30">
        <f t="shared" si="10"/>
        <v>1</v>
      </c>
      <c r="H43" s="30">
        <f t="shared" si="9"/>
        <v>1</v>
      </c>
      <c r="I43" s="30">
        <v>20000</v>
      </c>
      <c r="J43" s="30"/>
      <c r="K43" s="30"/>
      <c r="L43" s="30"/>
    </row>
    <row r="44" spans="3:20" x14ac:dyDescent="0.3">
      <c r="C44" s="29" t="s">
        <v>47</v>
      </c>
      <c r="D44" s="30">
        <v>2</v>
      </c>
      <c r="E44" s="30">
        <v>1</v>
      </c>
      <c r="F44" s="30">
        <v>0</v>
      </c>
      <c r="G44" s="30">
        <f t="shared" si="10"/>
        <v>0</v>
      </c>
      <c r="H44" s="30">
        <f t="shared" si="9"/>
        <v>0</v>
      </c>
      <c r="I44" s="30">
        <v>10000</v>
      </c>
      <c r="J44" s="30"/>
      <c r="K44" s="30"/>
      <c r="L44" s="30"/>
    </row>
    <row r="45" spans="3:20" x14ac:dyDescent="0.3">
      <c r="C45" s="29" t="s">
        <v>48</v>
      </c>
      <c r="D45" s="30">
        <v>5</v>
      </c>
      <c r="E45" s="30">
        <v>2</v>
      </c>
      <c r="F45" s="30">
        <v>1</v>
      </c>
      <c r="G45" s="30">
        <f t="shared" si="10"/>
        <v>1</v>
      </c>
      <c r="H45" s="30">
        <f t="shared" si="9"/>
        <v>0</v>
      </c>
      <c r="I45" s="30">
        <v>15000</v>
      </c>
      <c r="J45" s="30"/>
      <c r="K45" s="30"/>
      <c r="L45" s="30"/>
    </row>
    <row r="46" spans="3:20" x14ac:dyDescent="0.3">
      <c r="C46" s="29" t="s">
        <v>49</v>
      </c>
      <c r="D46" s="30">
        <v>5</v>
      </c>
      <c r="E46" s="30">
        <v>0</v>
      </c>
      <c r="F46" s="30">
        <v>0</v>
      </c>
      <c r="G46" s="30">
        <f t="shared" si="10"/>
        <v>0</v>
      </c>
      <c r="H46" s="30">
        <f t="shared" si="9"/>
        <v>0</v>
      </c>
      <c r="I46" s="30">
        <v>2000</v>
      </c>
      <c r="J46" s="30"/>
      <c r="K46" s="30"/>
      <c r="L46" s="30"/>
    </row>
    <row r="47" spans="3:20" x14ac:dyDescent="0.3">
      <c r="C47" s="29" t="s">
        <v>50</v>
      </c>
      <c r="D47" s="30">
        <v>7</v>
      </c>
      <c r="E47" s="30">
        <v>0</v>
      </c>
      <c r="F47" s="30">
        <v>2</v>
      </c>
      <c r="G47" s="30">
        <f t="shared" si="10"/>
        <v>0</v>
      </c>
      <c r="H47" s="30">
        <f t="shared" si="9"/>
        <v>0</v>
      </c>
      <c r="I47" s="30">
        <v>10000</v>
      </c>
      <c r="J47" s="30"/>
      <c r="K47" s="30"/>
      <c r="L47" s="30"/>
    </row>
    <row r="48" spans="3:20" x14ac:dyDescent="0.3">
      <c r="C48" s="29" t="s">
        <v>51</v>
      </c>
      <c r="D48" s="30">
        <v>0</v>
      </c>
      <c r="E48" s="30">
        <v>0</v>
      </c>
      <c r="F48" s="30">
        <v>0</v>
      </c>
      <c r="G48" s="30">
        <f t="shared" si="10"/>
        <v>0</v>
      </c>
      <c r="H48" s="30">
        <f t="shared" si="9"/>
        <v>0</v>
      </c>
      <c r="I48" s="30">
        <v>0</v>
      </c>
      <c r="J48" s="30"/>
      <c r="K48" s="30"/>
      <c r="L48" s="30"/>
    </row>
    <row r="49" spans="3:12" x14ac:dyDescent="0.3">
      <c r="C49" s="29" t="s">
        <v>52</v>
      </c>
      <c r="D49" s="30">
        <v>1</v>
      </c>
      <c r="E49" s="30">
        <v>0</v>
      </c>
      <c r="F49" s="30">
        <v>1</v>
      </c>
      <c r="G49" s="30">
        <f t="shared" si="10"/>
        <v>1</v>
      </c>
      <c r="H49" s="30">
        <f t="shared" si="9"/>
        <v>1</v>
      </c>
      <c r="I49" s="30">
        <v>20000</v>
      </c>
      <c r="J49" s="30"/>
      <c r="K49" s="30"/>
      <c r="L49" s="30"/>
    </row>
    <row r="50" spans="3:12" x14ac:dyDescent="0.3">
      <c r="C50" s="29" t="s">
        <v>53</v>
      </c>
      <c r="D50" s="30">
        <v>4</v>
      </c>
      <c r="E50" s="30">
        <v>2</v>
      </c>
      <c r="F50" s="30">
        <v>1</v>
      </c>
      <c r="G50" s="30">
        <f t="shared" si="10"/>
        <v>1</v>
      </c>
      <c r="H50" s="30">
        <f t="shared" si="9"/>
        <v>1</v>
      </c>
      <c r="I50" s="30">
        <v>20000</v>
      </c>
      <c r="J50" s="30"/>
      <c r="K50" s="30"/>
      <c r="L50" s="30"/>
    </row>
    <row r="51" spans="3:12" x14ac:dyDescent="0.3">
      <c r="C51" s="29" t="s">
        <v>54</v>
      </c>
      <c r="D51" s="30">
        <v>25</v>
      </c>
      <c r="E51" s="30">
        <v>10</v>
      </c>
      <c r="F51" s="30">
        <v>5</v>
      </c>
      <c r="G51" s="30">
        <f t="shared" si="10"/>
        <v>0</v>
      </c>
      <c r="H51" s="30">
        <f t="shared" si="9"/>
        <v>0</v>
      </c>
      <c r="I51" s="30">
        <v>8000</v>
      </c>
      <c r="J51" s="30"/>
      <c r="K51" s="30"/>
      <c r="L51" s="30"/>
    </row>
    <row r="52" spans="3:12" x14ac:dyDescent="0.3">
      <c r="C52" s="29" t="s">
        <v>55</v>
      </c>
      <c r="D52" s="30">
        <v>3</v>
      </c>
      <c r="E52" s="30">
        <v>1</v>
      </c>
      <c r="F52" s="30">
        <v>1</v>
      </c>
      <c r="G52" s="30">
        <f t="shared" si="10"/>
        <v>0</v>
      </c>
      <c r="H52" s="30">
        <f t="shared" si="9"/>
        <v>0</v>
      </c>
      <c r="I52" s="30">
        <v>6500</v>
      </c>
      <c r="J52" s="30"/>
      <c r="K52" s="30"/>
      <c r="L52" s="30"/>
    </row>
    <row r="53" spans="3:12" x14ac:dyDescent="0.3">
      <c r="C53" s="29" t="s">
        <v>56</v>
      </c>
      <c r="D53" s="30">
        <v>1</v>
      </c>
      <c r="E53" s="30">
        <v>0</v>
      </c>
      <c r="F53" s="30">
        <v>0</v>
      </c>
      <c r="G53" s="30">
        <f t="shared" si="10"/>
        <v>0</v>
      </c>
      <c r="H53" s="30">
        <f t="shared" si="9"/>
        <v>0</v>
      </c>
      <c r="I53" s="30">
        <v>5000</v>
      </c>
      <c r="J53" s="30"/>
      <c r="K53" s="30"/>
      <c r="L53" s="30"/>
    </row>
    <row r="54" spans="3:12" x14ac:dyDescent="0.3">
      <c r="C54" s="29" t="s">
        <v>57</v>
      </c>
      <c r="D54" s="30">
        <v>5</v>
      </c>
      <c r="E54" s="30">
        <v>4</v>
      </c>
      <c r="F54" s="30">
        <v>1</v>
      </c>
      <c r="G54" s="30">
        <f t="shared" si="10"/>
        <v>1</v>
      </c>
      <c r="H54" s="30">
        <f t="shared" si="9"/>
        <v>1</v>
      </c>
      <c r="I54" s="30">
        <v>20000</v>
      </c>
      <c r="J54" s="30"/>
      <c r="K54" s="30"/>
      <c r="L54" s="30"/>
    </row>
    <row r="55" spans="3:12" x14ac:dyDescent="0.3">
      <c r="C55" s="29" t="s">
        <v>58</v>
      </c>
      <c r="D55" s="30">
        <v>5</v>
      </c>
      <c r="E55" s="30">
        <v>2</v>
      </c>
      <c r="F55" s="30">
        <v>2</v>
      </c>
      <c r="G55" s="30">
        <f t="shared" si="10"/>
        <v>0</v>
      </c>
      <c r="H55" s="30">
        <f t="shared" si="9"/>
        <v>0</v>
      </c>
      <c r="I55" s="30">
        <v>10000</v>
      </c>
      <c r="J55" s="30"/>
      <c r="K55" s="30"/>
      <c r="L55" s="30"/>
    </row>
    <row r="56" spans="3:12" x14ac:dyDescent="0.3">
      <c r="C56" s="29" t="s">
        <v>59</v>
      </c>
      <c r="D56" s="30">
        <v>4</v>
      </c>
      <c r="E56" s="30">
        <v>3</v>
      </c>
      <c r="F56" s="30">
        <v>2</v>
      </c>
      <c r="G56" s="30">
        <f t="shared" si="10"/>
        <v>0</v>
      </c>
      <c r="H56" s="30">
        <f t="shared" si="9"/>
        <v>0</v>
      </c>
      <c r="I56" s="30">
        <v>10000</v>
      </c>
      <c r="J56" s="30"/>
      <c r="K56" s="30"/>
      <c r="L56" s="30"/>
    </row>
    <row r="57" spans="3:12" x14ac:dyDescent="0.3">
      <c r="C57" s="29" t="s">
        <v>60</v>
      </c>
      <c r="D57" s="30">
        <v>1</v>
      </c>
      <c r="E57" s="30">
        <v>1</v>
      </c>
      <c r="F57" s="30">
        <v>1</v>
      </c>
      <c r="G57" s="30">
        <f t="shared" si="10"/>
        <v>0</v>
      </c>
      <c r="H57" s="30">
        <f t="shared" si="9"/>
        <v>0</v>
      </c>
      <c r="I57" s="30">
        <v>8000</v>
      </c>
      <c r="J57" s="30"/>
      <c r="K57" s="30"/>
      <c r="L57" s="30"/>
    </row>
    <row r="58" spans="3:12" x14ac:dyDescent="0.3">
      <c r="C58" s="29" t="s">
        <v>61</v>
      </c>
      <c r="D58" s="38">
        <f>SUM(D41:D57)</f>
        <v>77</v>
      </c>
      <c r="E58" s="39">
        <f t="shared" ref="E58:H58" si="11">SUM(E41:E57)</f>
        <v>33</v>
      </c>
      <c r="F58" s="39">
        <f t="shared" si="11"/>
        <v>23</v>
      </c>
      <c r="G58" s="39">
        <f t="shared" si="11"/>
        <v>5</v>
      </c>
      <c r="H58" s="40">
        <f t="shared" si="11"/>
        <v>4</v>
      </c>
    </row>
    <row r="59" spans="3:12" x14ac:dyDescent="0.3">
      <c r="C59" s="42" t="s">
        <v>62</v>
      </c>
      <c r="D59" s="41">
        <f>_xlfn.STDEV.S(D41:D57)</f>
        <v>5.6249183000602718</v>
      </c>
      <c r="E59" s="41">
        <f t="shared" ref="E59:H59" si="12">_xlfn.STDEV.S(E41:E57)</f>
        <v>2.5364982809794618</v>
      </c>
      <c r="F59" s="41">
        <f t="shared" si="12"/>
        <v>1.5387160422974504</v>
      </c>
      <c r="G59" s="41">
        <f t="shared" si="12"/>
        <v>0.46966821831386213</v>
      </c>
      <c r="H59" s="41">
        <f t="shared" si="12"/>
        <v>0.43723731609760308</v>
      </c>
    </row>
    <row r="60" spans="3:12" x14ac:dyDescent="0.3">
      <c r="D60" s="25">
        <f>D58-D59</f>
        <v>71.375081699939727</v>
      </c>
      <c r="E60" s="25">
        <f t="shared" ref="E60:H60" si="13">E58-E59</f>
        <v>30.463501719020538</v>
      </c>
      <c r="F60" s="25">
        <f t="shared" si="13"/>
        <v>21.461283957702548</v>
      </c>
      <c r="G60" s="25">
        <f t="shared" si="13"/>
        <v>4.5303317816861375</v>
      </c>
      <c r="H60" s="25">
        <f t="shared" si="13"/>
        <v>3.5627626839023971</v>
      </c>
    </row>
    <row r="61" spans="3:12" x14ac:dyDescent="0.3">
      <c r="D61" s="25">
        <f>D58+D59</f>
        <v>82.624918300060273</v>
      </c>
      <c r="E61" s="25">
        <f t="shared" ref="E61:H61" si="14">E58+E59</f>
        <v>35.536498280979458</v>
      </c>
      <c r="F61" s="25">
        <f t="shared" si="14"/>
        <v>24.538716042297452</v>
      </c>
      <c r="G61" s="25">
        <f t="shared" si="14"/>
        <v>5.4696682183138625</v>
      </c>
      <c r="H61" s="25">
        <f t="shared" si="14"/>
        <v>4.4372373160976029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19"/>
  <sheetViews>
    <sheetView topLeftCell="A13" zoomScaleNormal="100" workbookViewId="0">
      <selection activeCell="F15" sqref="F15"/>
    </sheetView>
  </sheetViews>
  <sheetFormatPr defaultRowHeight="13.8" x14ac:dyDescent="0.25"/>
  <cols>
    <col min="1" max="1" width="2.109375" style="16" customWidth="1"/>
    <col min="2" max="2" width="38.5546875" style="16" customWidth="1"/>
    <col min="3" max="3" width="20.88671875" style="16" customWidth="1"/>
    <col min="4" max="4" width="8.88671875" style="16"/>
    <col min="5" max="5" width="13.77734375" style="16" bestFit="1" customWidth="1"/>
    <col min="6" max="14" width="8.88671875" style="16"/>
    <col min="15" max="18" width="13.77734375" style="16" bestFit="1" customWidth="1"/>
    <col min="19" max="16384" width="8.88671875" style="16"/>
  </cols>
  <sheetData>
    <row r="1" spans="1:13" x14ac:dyDescent="0.25">
      <c r="A1" s="16" t="s">
        <v>6</v>
      </c>
    </row>
    <row r="2" spans="1:13" x14ac:dyDescent="0.25">
      <c r="A2" s="16" t="s">
        <v>7</v>
      </c>
    </row>
    <row r="3" spans="1:13" x14ac:dyDescent="0.25">
      <c r="A3" s="16" t="s">
        <v>8</v>
      </c>
    </row>
    <row r="7" spans="1:13" x14ac:dyDescent="0.25">
      <c r="B7" s="16" t="s">
        <v>5</v>
      </c>
      <c r="C7" s="19" t="s">
        <v>7</v>
      </c>
    </row>
    <row r="9" spans="1:13" x14ac:dyDescent="0.25">
      <c r="A9" s="1" t="s">
        <v>16</v>
      </c>
      <c r="B9" s="16" t="s">
        <v>21</v>
      </c>
      <c r="C9" s="19" t="s">
        <v>26</v>
      </c>
    </row>
    <row r="10" spans="1:13" x14ac:dyDescent="0.25">
      <c r="A10" s="1" t="s">
        <v>22</v>
      </c>
      <c r="B10" s="16" t="s">
        <v>35</v>
      </c>
      <c r="C10" s="19">
        <v>-0.9</v>
      </c>
      <c r="D10" s="19">
        <v>200000</v>
      </c>
    </row>
    <row r="11" spans="1:13" ht="14.4" customHeight="1" x14ac:dyDescent="0.25">
      <c r="A11" s="1" t="s">
        <v>17</v>
      </c>
      <c r="B11" s="17" t="s">
        <v>33</v>
      </c>
      <c r="C11" s="22">
        <v>2000</v>
      </c>
    </row>
    <row r="12" spans="1:13" ht="15" customHeight="1" x14ac:dyDescent="0.25">
      <c r="A12" s="1" t="s">
        <v>23</v>
      </c>
      <c r="B12" s="17" t="s">
        <v>32</v>
      </c>
      <c r="C12" s="23">
        <v>20000</v>
      </c>
      <c r="D12" s="20"/>
      <c r="E12" s="20"/>
      <c r="F12" s="20"/>
      <c r="G12" s="20"/>
      <c r="H12" s="20"/>
      <c r="I12" s="20"/>
      <c r="J12" s="20"/>
      <c r="K12" s="20"/>
      <c r="L12" s="20"/>
    </row>
    <row r="13" spans="1:13" ht="13.8" customHeight="1" x14ac:dyDescent="0.3">
      <c r="A13" s="1" t="s">
        <v>24</v>
      </c>
      <c r="B13" s="17" t="s">
        <v>34</v>
      </c>
      <c r="C13" s="24">
        <v>1000</v>
      </c>
      <c r="D13" s="18"/>
      <c r="E13" s="18"/>
      <c r="F13" s="18"/>
      <c r="G13" s="18"/>
      <c r="H13" s="18"/>
    </row>
    <row r="14" spans="1:13" ht="13.8" customHeight="1" x14ac:dyDescent="0.3">
      <c r="A14" s="1" t="s">
        <v>25</v>
      </c>
      <c r="B14" s="18"/>
      <c r="C14" s="18"/>
      <c r="D14" s="18"/>
      <c r="E14" s="18"/>
      <c r="F14" s="18"/>
      <c r="G14" s="18"/>
      <c r="H14" s="18"/>
    </row>
    <row r="15" spans="1:13" ht="13.8" customHeight="1" x14ac:dyDescent="0.3">
      <c r="A15" s="1" t="s">
        <v>26</v>
      </c>
      <c r="B15" s="18"/>
      <c r="C15" s="18"/>
      <c r="D15" s="18"/>
      <c r="E15" s="18"/>
      <c r="F15" s="18"/>
      <c r="G15" s="18"/>
      <c r="H15" s="18"/>
    </row>
    <row r="16" spans="1:13" x14ac:dyDescent="0.25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</row>
    <row r="17" spans="2:18" x14ac:dyDescent="0.25">
      <c r="B17" s="16" t="str">
        <f>"Cada "&amp;LEFT(C7,3)&amp;":"</f>
        <v>Cada Mes:</v>
      </c>
    </row>
    <row r="18" spans="2:18" ht="14.4" x14ac:dyDescent="0.3">
      <c r="B18" s="16" t="s">
        <v>30</v>
      </c>
      <c r="C18" s="16" t="s">
        <v>31</v>
      </c>
      <c r="D18" s="16" t="s">
        <v>64</v>
      </c>
      <c r="E18" s="16" t="s">
        <v>65</v>
      </c>
      <c r="I18" s="42" t="s">
        <v>62</v>
      </c>
      <c r="L18" s="16" t="s">
        <v>63</v>
      </c>
      <c r="O18" s="16" t="s">
        <v>64</v>
      </c>
      <c r="Q18" s="16" t="s">
        <v>65</v>
      </c>
    </row>
    <row r="19" spans="2:18" ht="14.4" x14ac:dyDescent="0.3">
      <c r="B19" s="21">
        <f>C11</f>
        <v>2000</v>
      </c>
      <c r="C19" s="21">
        <f>IF(B19="","",IF($C$9="Linear",$C$10*B19+$D$10,IF($C$9="Cuadratica",B19^2+$D$10,IF($C$9="Logaritmica",LN(B19/$D$10),IF($C$9="Exponencial",EXP(B19/$D$10),IF($C$9="Cubica",B19^3+$D$10,IF($C$9="Radiz",SQRT(B19)+$D$10,(B19/$D$10)^$C$10)))))))</f>
        <v>63.0957344480193</v>
      </c>
      <c r="D19" s="16">
        <f>B19*C19</f>
        <v>126191.4688960386</v>
      </c>
      <c r="E19" s="48">
        <f>D19-VLOOKUP(ROUND(C19,0),Costes!$B$19:$E$119,4,0)</f>
        <v>13191.468896038597</v>
      </c>
      <c r="F19" s="1">
        <v>0</v>
      </c>
      <c r="G19" s="32">
        <f ca="1">OFFSET(demanda!$D$58,0,Demanda_3!$F19)</f>
        <v>77</v>
      </c>
      <c r="H19" s="33">
        <f ca="1">OFFSET(demanda!$D$40,0,Demanda_3!$F19)</f>
        <v>2000</v>
      </c>
      <c r="I19" s="43">
        <f ca="1">OFFSET(demanda!$D$59,0,Demanda_3!$F19)</f>
        <v>5.6249183000602718</v>
      </c>
      <c r="L19" s="16">
        <f ca="1">G19-1.96*I19</f>
        <v>65.975160131881864</v>
      </c>
      <c r="M19" s="16">
        <f ca="1">G19+1.96*I19</f>
        <v>88.024839868118136</v>
      </c>
      <c r="O19" s="48">
        <f ca="1">$H19*L19</f>
        <v>131950.32026376372</v>
      </c>
      <c r="P19" s="48">
        <f ca="1">$H19*M19</f>
        <v>176049.67973623628</v>
      </c>
      <c r="Q19" s="48">
        <f ca="1">O19-VLOOKUP(ROUND($G19,0),Costes!$B$19:$E$119,4,0)</f>
        <v>4950.320263763715</v>
      </c>
      <c r="R19" s="48">
        <f ca="1">P19-VLOOKUP(ROUND($G19,0),Costes!$B$19:$E$119,4,0)</f>
        <v>49049.679736236285</v>
      </c>
    </row>
    <row r="20" spans="2:18" ht="14.4" x14ac:dyDescent="0.3">
      <c r="B20" s="21">
        <f>IF((B19=""),"",IF((B19+$C$13&lt;=$C$12),(B19+$C$13),""))</f>
        <v>3000</v>
      </c>
      <c r="C20" s="21">
        <f t="shared" ref="C20:C83" si="0">IF(B20="","",IF($C$9="Linear",$C$10*B20+$D$10,IF($C$9="Cuadratica",B20^2+$D$10,IF($C$9="Logaritmica",LN(B20/$D$10),IF($C$9="Exponencial",EXP(B20/$D$10),IF($C$9="Cubica",B20^3+$D$10,IF($C$9="Radiz",SQRT(B20)+$D$10,(B20/$D$10)^$C$10)))))))</f>
        <v>43.804413190994332</v>
      </c>
      <c r="D20" s="16">
        <f>IF((B19=""),"",IF((B19+$C$13&lt;=$C$12),B20*C20,""))</f>
        <v>131413.239572983</v>
      </c>
      <c r="E20" s="48">
        <f>IF((B19=""),"",IF((B19+$C$13&lt;=$C$12),D20-VLOOKUP(ROUND(C20,0),Costes!$B$19:$E$119,4,0),""))</f>
        <v>37413.239572983002</v>
      </c>
      <c r="F20" s="1">
        <f>F19+1</f>
        <v>1</v>
      </c>
      <c r="G20" s="34">
        <f ca="1">OFFSET(demanda!$D$58,0,Demanda_3!$F20)</f>
        <v>33</v>
      </c>
      <c r="H20" s="35">
        <f ca="1">OFFSET(demanda!$D$40,0,Demanda_3!$F20)</f>
        <v>5000</v>
      </c>
      <c r="I20" s="43">
        <f ca="1">OFFSET(demanda!$D$59,0,Demanda_3!$F20)</f>
        <v>2.5364982809794618</v>
      </c>
      <c r="L20" s="16">
        <f t="shared" ref="L20:L23" ca="1" si="1">G20-1.96*I20</f>
        <v>28.028463369280253</v>
      </c>
      <c r="M20" s="16">
        <f t="shared" ref="M20:M23" ca="1" si="2">G20+1.96*I20</f>
        <v>37.971536630719747</v>
      </c>
      <c r="O20" s="48">
        <f ca="1">$H20*L20</f>
        <v>140142.31684640126</v>
      </c>
      <c r="P20" s="48">
        <f ca="1">$H20*M20</f>
        <v>189857.68315359874</v>
      </c>
      <c r="Q20" s="48">
        <f ca="1">O20-VLOOKUP(ROUND($G20,0),Costes!$B$19:$E$119,4,0)</f>
        <v>57142.316846401256</v>
      </c>
      <c r="R20" s="48">
        <f ca="1">P20-VLOOKUP(ROUND($G20,0),Costes!$B$19:$E$119,4,0)</f>
        <v>106857.68315359874</v>
      </c>
    </row>
    <row r="21" spans="2:18" ht="14.4" x14ac:dyDescent="0.3">
      <c r="B21" s="21">
        <f t="shared" ref="B21:B84" si="3">IF((B20=""),"",IF((B20+$C$13&lt;=$C$12),(B20+$C$13),""))</f>
        <v>4000</v>
      </c>
      <c r="C21" s="21">
        <f t="shared" si="0"/>
        <v>33.812166890312071</v>
      </c>
      <c r="D21" s="16">
        <f t="shared" ref="D21:D84" si="4">IF((B20=""),"",IF((B20+$C$13&lt;=$C$12),B21*C21,""))</f>
        <v>135248.66756124829</v>
      </c>
      <c r="E21" s="48">
        <f>IF((B20=""),"",IF((B20+$C$13&lt;=$C$12),D21-VLOOKUP(ROUND(C21,0),Costes!$B$19:$E$119,4,0),""))</f>
        <v>51248.667561248294</v>
      </c>
      <c r="F21" s="1">
        <f t="shared" ref="F21:F23" si="5">F20+1</f>
        <v>2</v>
      </c>
      <c r="G21" s="34">
        <f ca="1">OFFSET(demanda!$D$58,0,Demanda_3!$F21)</f>
        <v>23</v>
      </c>
      <c r="H21" s="46">
        <f ca="1">OFFSET(demanda!$D$40,0,Demanda_3!$F21)</f>
        <v>10000</v>
      </c>
      <c r="I21" s="43">
        <f ca="1">OFFSET(demanda!$D$59,0,Demanda_3!$F21)</f>
        <v>1.5387160422974504</v>
      </c>
      <c r="L21" s="46">
        <f t="shared" ca="1" si="1"/>
        <v>19.984116557096996</v>
      </c>
      <c r="M21" s="16">
        <f t="shared" ca="1" si="2"/>
        <v>26.015883442903004</v>
      </c>
      <c r="O21" s="49">
        <f ca="1">$H21*L21</f>
        <v>199841.16557096996</v>
      </c>
      <c r="P21" s="49">
        <f ca="1">$H21*M21</f>
        <v>260158.83442903004</v>
      </c>
      <c r="Q21" s="49">
        <f ca="1">O21-VLOOKUP(ROUND($G21,0),Costes!$B$19:$E$119,4,0)</f>
        <v>126841.16557096996</v>
      </c>
      <c r="R21" s="49">
        <f ca="1">P21-VLOOKUP(ROUND($G21,0),Costes!$B$19:$E$119,4,0)</f>
        <v>187158.83442903004</v>
      </c>
    </row>
    <row r="22" spans="2:18" ht="14.4" x14ac:dyDescent="0.3">
      <c r="B22" s="21">
        <f t="shared" si="3"/>
        <v>5000</v>
      </c>
      <c r="C22" s="21">
        <f t="shared" si="0"/>
        <v>27.660115687249565</v>
      </c>
      <c r="D22" s="16">
        <f t="shared" si="4"/>
        <v>138300.57843624783</v>
      </c>
      <c r="E22" s="48">
        <f>IF((B21=""),"",IF((B21+$C$13&lt;=$C$12),D22-VLOOKUP(ROUND(C22,0),Costes!$B$19:$E$119,4,0),""))</f>
        <v>60300.57843624783</v>
      </c>
      <c r="F22" s="1">
        <f t="shared" si="5"/>
        <v>3</v>
      </c>
      <c r="G22" s="34">
        <f ca="1">OFFSET(demanda!$D$58,0,Demanda_3!$F22)</f>
        <v>5</v>
      </c>
      <c r="H22" s="35">
        <f ca="1">OFFSET(demanda!$D$40,0,Demanda_3!$F22)</f>
        <v>15000</v>
      </c>
      <c r="I22" s="43">
        <f ca="1">OFFSET(demanda!$D$59,0,Demanda_3!$F22)</f>
        <v>0.46966821831386213</v>
      </c>
      <c r="L22" s="16">
        <f t="shared" ca="1" si="1"/>
        <v>4.0794502921048306</v>
      </c>
      <c r="M22" s="16">
        <f t="shared" ca="1" si="2"/>
        <v>5.9205497078951694</v>
      </c>
      <c r="O22" s="48">
        <f ca="1">$H22*L22</f>
        <v>61191.754381572457</v>
      </c>
      <c r="P22" s="48">
        <f ca="1">$H22*M22</f>
        <v>88808.245618427536</v>
      </c>
      <c r="Q22" s="48">
        <f ca="1">O22-VLOOKUP(ROUND($G22,0),Costes!$B$19:$E$119,4,0)</f>
        <v>6191.7543815724566</v>
      </c>
      <c r="R22" s="48">
        <f ca="1">P22-VLOOKUP(ROUND($G22,0),Costes!$B$19:$E$119,4,0)</f>
        <v>33808.245618427536</v>
      </c>
    </row>
    <row r="23" spans="2:18" ht="14.4" x14ac:dyDescent="0.3">
      <c r="B23" s="21">
        <f t="shared" si="3"/>
        <v>6000</v>
      </c>
      <c r="C23" s="21">
        <f t="shared" si="0"/>
        <v>23.474203800041234</v>
      </c>
      <c r="D23" s="16">
        <f t="shared" si="4"/>
        <v>140845.2228002474</v>
      </c>
      <c r="E23" s="48">
        <f>IF((B22=""),"",IF((B22+$C$13&lt;=$C$12),D23-VLOOKUP(ROUND(C23,0),Costes!$B$19:$E$119,4,0),""))</f>
        <v>67845.2228002474</v>
      </c>
      <c r="F23" s="1">
        <f t="shared" si="5"/>
        <v>4</v>
      </c>
      <c r="G23" s="36">
        <f ca="1">OFFSET(demanda!$D$58,0,Demanda_3!$F23)</f>
        <v>4</v>
      </c>
      <c r="H23" s="37">
        <f ca="1">OFFSET(demanda!$D$40,0,Demanda_3!$F23)</f>
        <v>20000</v>
      </c>
      <c r="I23" s="43">
        <f ca="1">OFFSET(demanda!$D$59,0,Demanda_3!$F23)</f>
        <v>0.43723731609760308</v>
      </c>
      <c r="L23" s="16">
        <f t="shared" ca="1" si="1"/>
        <v>3.143014860448698</v>
      </c>
      <c r="M23" s="16">
        <f t="shared" ca="1" si="2"/>
        <v>4.856985139551302</v>
      </c>
      <c r="O23" s="48">
        <f ca="1">$H23*L23</f>
        <v>62860.297208973963</v>
      </c>
      <c r="P23" s="48">
        <f ca="1">$H23*M23</f>
        <v>97139.702791026037</v>
      </c>
      <c r="Q23" s="48">
        <f ca="1">O23-VLOOKUP(ROUND($G23,0),Costes!$B$19:$E$119,4,0)</f>
        <v>8860.2972089739633</v>
      </c>
      <c r="R23" s="48">
        <f ca="1">P23-VLOOKUP(ROUND($G23,0),Costes!$B$19:$E$119,4,0)</f>
        <v>43139.702791026037</v>
      </c>
    </row>
    <row r="24" spans="2:18" x14ac:dyDescent="0.25">
      <c r="B24" s="21">
        <f t="shared" si="3"/>
        <v>7000</v>
      </c>
      <c r="C24" s="21">
        <f t="shared" si="0"/>
        <v>20.433311704036086</v>
      </c>
      <c r="D24" s="16">
        <f t="shared" si="4"/>
        <v>143033.1819282526</v>
      </c>
      <c r="E24" s="48">
        <f>IF((B23=""),"",IF((B23+$C$13&lt;=$C$12),D24-VLOOKUP(ROUND(C24,0),Costes!$B$19:$E$119,4,0),""))</f>
        <v>73033.181928252598</v>
      </c>
      <c r="H24" s="21"/>
    </row>
    <row r="25" spans="2:18" x14ac:dyDescent="0.25">
      <c r="B25" s="21">
        <f t="shared" si="3"/>
        <v>8000</v>
      </c>
      <c r="C25" s="21">
        <f t="shared" si="0"/>
        <v>18.119491591942388</v>
      </c>
      <c r="D25" s="16">
        <f t="shared" si="4"/>
        <v>144955.9327355391</v>
      </c>
      <c r="E25" s="48">
        <f>IF((B24=""),"",IF((B24+$C$13&lt;=$C$12),D25-VLOOKUP(ROUND(C25,0),Costes!$B$19:$E$119,4,0),""))</f>
        <v>76955.9327355391</v>
      </c>
      <c r="H25" s="21"/>
    </row>
    <row r="26" spans="2:18" x14ac:dyDescent="0.25">
      <c r="B26" s="21">
        <f t="shared" si="3"/>
        <v>9000</v>
      </c>
      <c r="C26" s="21">
        <f t="shared" si="0"/>
        <v>16.297040229141743</v>
      </c>
      <c r="D26" s="16">
        <f t="shared" si="4"/>
        <v>146673.36206227567</v>
      </c>
      <c r="E26" s="48">
        <f>IF((B25=""),"",IF((B25+$C$13&lt;=$C$12),D26-VLOOKUP(ROUND(C26,0),Costes!$B$19:$E$119,4,0),""))</f>
        <v>80673.362062275672</v>
      </c>
      <c r="H26" s="21"/>
    </row>
    <row r="27" spans="2:18" x14ac:dyDescent="0.25">
      <c r="B27" s="21">
        <f t="shared" si="3"/>
        <v>10000</v>
      </c>
      <c r="C27" s="21">
        <f t="shared" si="0"/>
        <v>14.822688982138953</v>
      </c>
      <c r="D27" s="16">
        <f t="shared" si="4"/>
        <v>148226.88982138952</v>
      </c>
      <c r="E27" s="48">
        <f>IF((B26=""),"",IF((B26+$C$13&lt;=$C$12),D27-VLOOKUP(ROUND(C27,0),Costes!$B$19:$E$119,4,0),""))</f>
        <v>83226.889821389515</v>
      </c>
      <c r="H27" s="21"/>
    </row>
    <row r="28" spans="2:18" x14ac:dyDescent="0.25">
      <c r="B28" s="21">
        <f t="shared" si="3"/>
        <v>11000</v>
      </c>
      <c r="C28" s="21">
        <f t="shared" si="0"/>
        <v>13.604217900138602</v>
      </c>
      <c r="D28" s="16">
        <f t="shared" si="4"/>
        <v>149646.39690152463</v>
      </c>
      <c r="E28" s="48">
        <f>IF((B27=""),"",IF((B27+$C$13&lt;=$C$12),D28-VLOOKUP(ROUND(C28,0),Costes!$B$19:$E$119,4,0),""))</f>
        <v>85646.396901524626</v>
      </c>
      <c r="H28" s="21"/>
      <c r="M28" s="16" t="s">
        <v>67</v>
      </c>
      <c r="N28" s="16" t="s">
        <v>66</v>
      </c>
    </row>
    <row r="29" spans="2:18" x14ac:dyDescent="0.25">
      <c r="B29" s="21">
        <f t="shared" si="3"/>
        <v>12000</v>
      </c>
      <c r="C29" s="21">
        <f t="shared" si="0"/>
        <v>12.5795143435264</v>
      </c>
      <c r="D29" s="16">
        <f t="shared" si="4"/>
        <v>150954.17212231678</v>
      </c>
      <c r="E29" s="48">
        <f>IF((B28=""),"",IF((B28+$C$13&lt;=$C$12),D29-VLOOKUP(ROUND(C29,0),Costes!$B$19:$E$119,4,0),""))</f>
        <v>87954.172122316784</v>
      </c>
      <c r="H29" s="21"/>
    </row>
    <row r="30" spans="2:18" x14ac:dyDescent="0.25">
      <c r="B30" s="21">
        <f t="shared" si="3"/>
        <v>13000</v>
      </c>
      <c r="C30" s="21">
        <f t="shared" si="0"/>
        <v>11.705176831521106</v>
      </c>
      <c r="D30" s="16">
        <f t="shared" si="4"/>
        <v>152167.29880977437</v>
      </c>
      <c r="E30" s="48">
        <f>IF((B29=""),"",IF((B29+$C$13&lt;=$C$12),D30-VLOOKUP(ROUND(C30,0),Costes!$B$19:$E$119,4,0),""))</f>
        <v>90167.298809774366</v>
      </c>
      <c r="H30" s="21"/>
    </row>
    <row r="31" spans="2:18" x14ac:dyDescent="0.25">
      <c r="B31" s="21">
        <f t="shared" si="3"/>
        <v>14000</v>
      </c>
      <c r="C31" s="21">
        <f t="shared" si="0"/>
        <v>10.94994061805906</v>
      </c>
      <c r="D31" s="16">
        <f t="shared" si="4"/>
        <v>153299.16865282683</v>
      </c>
      <c r="E31" s="48">
        <f>IF((B30=""),"",IF((B30+$C$13&lt;=$C$12),D31-VLOOKUP(ROUND(C31,0),Costes!$B$19:$E$119,4,0),""))</f>
        <v>92299.168652826833</v>
      </c>
      <c r="H31" s="21"/>
    </row>
    <row r="32" spans="2:18" x14ac:dyDescent="0.25">
      <c r="B32" s="21">
        <f t="shared" si="3"/>
        <v>15000</v>
      </c>
      <c r="C32" s="21">
        <f t="shared" si="0"/>
        <v>10.290698704999325</v>
      </c>
      <c r="D32" s="16">
        <f t="shared" si="4"/>
        <v>154360.4805749899</v>
      </c>
      <c r="E32" s="48">
        <f>IF((B31=""),"",IF((B31+$C$13&lt;=$C$12),D32-VLOOKUP(ROUND(C32,0),Costes!$B$19:$E$119,4,0),""))</f>
        <v>94360.480574989895</v>
      </c>
      <c r="H32" s="21"/>
    </row>
    <row r="33" spans="2:8" x14ac:dyDescent="0.25">
      <c r="B33" s="21">
        <f t="shared" si="3"/>
        <v>16000</v>
      </c>
      <c r="C33" s="21">
        <f t="shared" si="0"/>
        <v>9.709995121446676</v>
      </c>
      <c r="D33" s="16">
        <f t="shared" si="4"/>
        <v>155359.92194314682</v>
      </c>
      <c r="E33" s="48">
        <f>IF((B32=""),"",IF((B32+$C$13&lt;=$C$12),D33-VLOOKUP(ROUND(C33,0),Costes!$B$19:$E$119,4,0),""))</f>
        <v>95359.921943146823</v>
      </c>
      <c r="H33" s="21"/>
    </row>
    <row r="34" spans="2:8" x14ac:dyDescent="0.25">
      <c r="B34" s="21">
        <f t="shared" si="3"/>
        <v>17000</v>
      </c>
      <c r="C34" s="21">
        <f t="shared" si="0"/>
        <v>9.1943909634743726</v>
      </c>
      <c r="D34" s="16">
        <f t="shared" si="4"/>
        <v>156304.64637906433</v>
      </c>
      <c r="E34" s="48">
        <f>IF((B33=""),"",IF((B33+$C$13&lt;=$C$12),D34-VLOOKUP(ROUND(C34,0),Costes!$B$19:$E$119,4,0),""))</f>
        <v>97304.646379064332</v>
      </c>
      <c r="H34" s="21"/>
    </row>
    <row r="35" spans="2:8" x14ac:dyDescent="0.25">
      <c r="B35" s="21">
        <f t="shared" si="3"/>
        <v>18000</v>
      </c>
      <c r="C35" s="21">
        <f t="shared" si="0"/>
        <v>8.7333676177402531</v>
      </c>
      <c r="D35" s="16">
        <f t="shared" si="4"/>
        <v>157200.61711932457</v>
      </c>
      <c r="E35" s="48">
        <f>IF((B34=""),"",IF((B34+$C$13&lt;=$C$12),D35-VLOOKUP(ROUND(C35,0),Costes!$B$19:$E$119,4,0),""))</f>
        <v>98200.617119324568</v>
      </c>
      <c r="H35" s="21"/>
    </row>
    <row r="36" spans="2:8" x14ac:dyDescent="0.25">
      <c r="B36" s="21">
        <f t="shared" si="3"/>
        <v>19000</v>
      </c>
      <c r="C36" s="21">
        <f t="shared" si="0"/>
        <v>8.3185715271441811</v>
      </c>
      <c r="D36" s="16">
        <f t="shared" si="4"/>
        <v>158052.85901573944</v>
      </c>
      <c r="E36" s="48">
        <f>IF((B35=""),"",IF((B35+$C$13&lt;=$C$12),D36-VLOOKUP(ROUND(C36,0),Costes!$B$19:$E$119,4,0),""))</f>
        <v>100052.85901573944</v>
      </c>
      <c r="H36" s="21"/>
    </row>
    <row r="37" spans="2:8" x14ac:dyDescent="0.25">
      <c r="B37" s="21">
        <f t="shared" si="3"/>
        <v>20000</v>
      </c>
      <c r="C37" s="21">
        <f t="shared" si="0"/>
        <v>7.9432823472428149</v>
      </c>
      <c r="D37" s="16">
        <f t="shared" si="4"/>
        <v>158865.6469448563</v>
      </c>
      <c r="E37" s="48">
        <f>IF((B36=""),"",IF((B36+$C$13&lt;=$C$12),D37-VLOOKUP(ROUND(C37,0),Costes!$B$19:$E$119,4,0),""))</f>
        <v>100865.6469448563</v>
      </c>
      <c r="H37" s="21"/>
    </row>
    <row r="38" spans="2:8" x14ac:dyDescent="0.25">
      <c r="B38" s="21" t="str">
        <f t="shared" si="3"/>
        <v/>
      </c>
      <c r="C38" s="21" t="str">
        <f t="shared" si="0"/>
        <v/>
      </c>
      <c r="D38" s="16" t="str">
        <f t="shared" si="4"/>
        <v/>
      </c>
      <c r="E38" s="48" t="str">
        <f>IF((B37=""),"",IF((B37+$C$13&lt;=$C$12),D38-VLOOKUP(ROUND(C38,0),Costes!$B$19:$E$119,4,0),""))</f>
        <v/>
      </c>
      <c r="H38" s="21"/>
    </row>
    <row r="39" spans="2:8" x14ac:dyDescent="0.25">
      <c r="B39" s="21" t="str">
        <f t="shared" si="3"/>
        <v/>
      </c>
      <c r="C39" s="21" t="str">
        <f t="shared" si="0"/>
        <v/>
      </c>
      <c r="D39" s="16" t="str">
        <f t="shared" si="4"/>
        <v/>
      </c>
      <c r="E39" s="48" t="str">
        <f>IF((B38=""),"",IF((B38+$C$13&lt;=$C$12),D39-VLOOKUP(ROUND(C39,0),Costes!$B$19:$E$119,4,0),""))</f>
        <v/>
      </c>
      <c r="H39" s="21"/>
    </row>
    <row r="40" spans="2:8" x14ac:dyDescent="0.25">
      <c r="B40" s="21" t="str">
        <f t="shared" si="3"/>
        <v/>
      </c>
      <c r="C40" s="21" t="str">
        <f t="shared" si="0"/>
        <v/>
      </c>
      <c r="D40" s="16" t="str">
        <f t="shared" si="4"/>
        <v/>
      </c>
      <c r="E40" s="48" t="str">
        <f>IF((B39=""),"",IF((B39+$C$13&lt;=$C$12),D40-VLOOKUP(ROUND(C40,0),Costes!$B$19:$E$119,4,0),""))</f>
        <v/>
      </c>
      <c r="H40" s="21"/>
    </row>
    <row r="41" spans="2:8" x14ac:dyDescent="0.25">
      <c r="B41" s="21" t="str">
        <f t="shared" si="3"/>
        <v/>
      </c>
      <c r="C41" s="21" t="str">
        <f t="shared" si="0"/>
        <v/>
      </c>
      <c r="D41" s="16" t="str">
        <f t="shared" si="4"/>
        <v/>
      </c>
      <c r="E41" s="48" t="str">
        <f>IF((B40=""),"",IF((B40+$C$13&lt;=$C$12),D41-VLOOKUP(ROUND(C41,0),Costes!$B$19:$E$119,4,0),""))</f>
        <v/>
      </c>
      <c r="H41" s="21"/>
    </row>
    <row r="42" spans="2:8" x14ac:dyDescent="0.25">
      <c r="B42" s="21" t="str">
        <f t="shared" si="3"/>
        <v/>
      </c>
      <c r="C42" s="21" t="str">
        <f t="shared" si="0"/>
        <v/>
      </c>
      <c r="D42" s="16" t="str">
        <f t="shared" si="4"/>
        <v/>
      </c>
      <c r="E42" s="48" t="str">
        <f>IF((B41=""),"",IF((B41+$C$13&lt;=$C$12),D42-VLOOKUP(ROUND(C42,0),Costes!$B$19:$E$119,4,0),""))</f>
        <v/>
      </c>
      <c r="H42" s="21"/>
    </row>
    <row r="43" spans="2:8" x14ac:dyDescent="0.25">
      <c r="B43" s="21" t="str">
        <f t="shared" si="3"/>
        <v/>
      </c>
      <c r="C43" s="21" t="str">
        <f t="shared" si="0"/>
        <v/>
      </c>
      <c r="D43" s="16" t="str">
        <f t="shared" si="4"/>
        <v/>
      </c>
      <c r="E43" s="48" t="str">
        <f>IF((B42=""),"",IF((B42+$C$13&lt;=$C$12),D43-VLOOKUP(ROUND(C43,0),Costes!$B$19:$E$119,4,0),""))</f>
        <v/>
      </c>
      <c r="H43" s="21"/>
    </row>
    <row r="44" spans="2:8" x14ac:dyDescent="0.25">
      <c r="B44" s="21" t="str">
        <f t="shared" si="3"/>
        <v/>
      </c>
      <c r="C44" s="21" t="str">
        <f t="shared" si="0"/>
        <v/>
      </c>
      <c r="D44" s="16" t="str">
        <f t="shared" si="4"/>
        <v/>
      </c>
      <c r="E44" s="48" t="str">
        <f>IF((B43=""),"",IF((B43+$C$13&lt;=$C$12),D44-VLOOKUP(ROUND(C44,0),Costes!$B$19:$E$119,4,0),""))</f>
        <v/>
      </c>
      <c r="H44" s="21"/>
    </row>
    <row r="45" spans="2:8" x14ac:dyDescent="0.25">
      <c r="B45" s="21" t="str">
        <f t="shared" si="3"/>
        <v/>
      </c>
      <c r="C45" s="21" t="str">
        <f t="shared" si="0"/>
        <v/>
      </c>
      <c r="D45" s="16" t="str">
        <f t="shared" si="4"/>
        <v/>
      </c>
      <c r="E45" s="48" t="str">
        <f>IF((B44=""),"",IF((B44+$C$13&lt;=$C$12),D45-VLOOKUP(ROUND(C45,0),Costes!$B$19:$E$119,4,0),""))</f>
        <v/>
      </c>
      <c r="H45" s="21"/>
    </row>
    <row r="46" spans="2:8" x14ac:dyDescent="0.25">
      <c r="B46" s="21" t="str">
        <f t="shared" si="3"/>
        <v/>
      </c>
      <c r="C46" s="21" t="str">
        <f t="shared" si="0"/>
        <v/>
      </c>
      <c r="D46" s="16" t="str">
        <f t="shared" si="4"/>
        <v/>
      </c>
      <c r="E46" s="48" t="str">
        <f>IF((B45=""),"",IF((B45+$C$13&lt;=$C$12),D46-VLOOKUP(ROUND(C46,0),Costes!$B$19:$E$119,4,0),""))</f>
        <v/>
      </c>
      <c r="H46" s="21"/>
    </row>
    <row r="47" spans="2:8" x14ac:dyDescent="0.25">
      <c r="B47" s="21" t="str">
        <f t="shared" si="3"/>
        <v/>
      </c>
      <c r="C47" s="21" t="str">
        <f t="shared" si="0"/>
        <v/>
      </c>
      <c r="D47" s="16" t="str">
        <f t="shared" si="4"/>
        <v/>
      </c>
      <c r="E47" s="48" t="str">
        <f>IF((B46=""),"",IF((B46+$C$13&lt;=$C$12),D47-VLOOKUP(ROUND(C47,0),Costes!$B$19:$E$119,4,0),""))</f>
        <v/>
      </c>
      <c r="H47" s="21"/>
    </row>
    <row r="48" spans="2:8" x14ac:dyDescent="0.25">
      <c r="B48" s="21" t="str">
        <f t="shared" si="3"/>
        <v/>
      </c>
      <c r="C48" s="21" t="str">
        <f t="shared" si="0"/>
        <v/>
      </c>
      <c r="D48" s="16" t="str">
        <f t="shared" si="4"/>
        <v/>
      </c>
      <c r="E48" s="48" t="str">
        <f>IF((B47=""),"",IF((B47+$C$13&lt;=$C$12),D48-VLOOKUP(ROUND(C48,0),Costes!$B$19:$E$119,4,0),""))</f>
        <v/>
      </c>
      <c r="H48" s="21"/>
    </row>
    <row r="49" spans="2:8" x14ac:dyDescent="0.25">
      <c r="B49" s="21" t="str">
        <f t="shared" si="3"/>
        <v/>
      </c>
      <c r="C49" s="21" t="str">
        <f t="shared" si="0"/>
        <v/>
      </c>
      <c r="D49" s="16" t="str">
        <f t="shared" si="4"/>
        <v/>
      </c>
      <c r="E49" s="48" t="str">
        <f>IF((B48=""),"",IF((B48+$C$13&lt;=$C$12),D49-VLOOKUP(ROUND(C49,0),Costes!$B$19:$E$119,4,0),""))</f>
        <v/>
      </c>
      <c r="H49" s="21"/>
    </row>
    <row r="50" spans="2:8" x14ac:dyDescent="0.25">
      <c r="B50" s="21" t="str">
        <f t="shared" si="3"/>
        <v/>
      </c>
      <c r="C50" s="21" t="str">
        <f t="shared" si="0"/>
        <v/>
      </c>
      <c r="D50" s="16" t="str">
        <f t="shared" si="4"/>
        <v/>
      </c>
      <c r="E50" s="48" t="str">
        <f>IF((B49=""),"",IF((B49+$C$13&lt;=$C$12),D50-VLOOKUP(ROUND(C50,0),Costes!$B$19:$E$119,4,0),""))</f>
        <v/>
      </c>
      <c r="H50" s="21"/>
    </row>
    <row r="51" spans="2:8" x14ac:dyDescent="0.25">
      <c r="B51" s="21" t="str">
        <f t="shared" si="3"/>
        <v/>
      </c>
      <c r="C51" s="21" t="str">
        <f t="shared" si="0"/>
        <v/>
      </c>
      <c r="D51" s="16" t="str">
        <f t="shared" si="4"/>
        <v/>
      </c>
      <c r="E51" s="48" t="str">
        <f>IF((B50=""),"",IF((B50+$C$13&lt;=$C$12),D51-VLOOKUP(ROUND(C51,0),Costes!$B$19:$E$119,4,0),""))</f>
        <v/>
      </c>
      <c r="H51" s="21"/>
    </row>
    <row r="52" spans="2:8" x14ac:dyDescent="0.25">
      <c r="B52" s="21" t="str">
        <f t="shared" si="3"/>
        <v/>
      </c>
      <c r="C52" s="21" t="str">
        <f t="shared" si="0"/>
        <v/>
      </c>
      <c r="D52" s="16" t="str">
        <f t="shared" si="4"/>
        <v/>
      </c>
      <c r="E52" s="48" t="str">
        <f>IF((B51=""),"",IF((B51+$C$13&lt;=$C$12),D52-VLOOKUP(ROUND(C52,0),Costes!$B$19:$E$119,4,0),""))</f>
        <v/>
      </c>
      <c r="H52" s="21"/>
    </row>
    <row r="53" spans="2:8" x14ac:dyDescent="0.25">
      <c r="B53" s="21" t="str">
        <f t="shared" si="3"/>
        <v/>
      </c>
      <c r="C53" s="21" t="str">
        <f t="shared" si="0"/>
        <v/>
      </c>
      <c r="D53" s="16" t="str">
        <f t="shared" si="4"/>
        <v/>
      </c>
      <c r="E53" s="48" t="str">
        <f>IF((B52=""),"",IF((B52+$C$13&lt;=$C$12),D53-VLOOKUP(ROUND(C53,0),Costes!$B$19:$E$119,4,0),""))</f>
        <v/>
      </c>
      <c r="H53" s="21"/>
    </row>
    <row r="54" spans="2:8" x14ac:dyDescent="0.25">
      <c r="B54" s="21" t="str">
        <f t="shared" si="3"/>
        <v/>
      </c>
      <c r="C54" s="21" t="str">
        <f t="shared" si="0"/>
        <v/>
      </c>
      <c r="D54" s="16" t="str">
        <f t="shared" si="4"/>
        <v/>
      </c>
      <c r="E54" s="48" t="str">
        <f>IF((B53=""),"",IF((B53+$C$13&lt;=$C$12),D54-VLOOKUP(ROUND(C54,0),Costes!$B$19:$E$119,4,0),""))</f>
        <v/>
      </c>
      <c r="H54" s="21"/>
    </row>
    <row r="55" spans="2:8" x14ac:dyDescent="0.25">
      <c r="B55" s="21" t="str">
        <f t="shared" si="3"/>
        <v/>
      </c>
      <c r="C55" s="21" t="str">
        <f t="shared" si="0"/>
        <v/>
      </c>
      <c r="D55" s="16" t="str">
        <f t="shared" si="4"/>
        <v/>
      </c>
      <c r="E55" s="48" t="str">
        <f>IF((B54=""),"",IF((B54+$C$13&lt;=$C$12),D55-VLOOKUP(ROUND(C55,0),Costes!$B$19:$E$119,4,0),""))</f>
        <v/>
      </c>
      <c r="H55" s="21"/>
    </row>
    <row r="56" spans="2:8" x14ac:dyDescent="0.25">
      <c r="B56" s="21" t="str">
        <f t="shared" si="3"/>
        <v/>
      </c>
      <c r="C56" s="21" t="str">
        <f t="shared" si="0"/>
        <v/>
      </c>
      <c r="D56" s="16" t="str">
        <f t="shared" si="4"/>
        <v/>
      </c>
      <c r="E56" s="48" t="str">
        <f>IF((B55=""),"",IF((B55+$C$13&lt;=$C$12),D56-VLOOKUP(ROUND(C56,0),Costes!$B$19:$E$119,4,0),""))</f>
        <v/>
      </c>
      <c r="H56" s="21"/>
    </row>
    <row r="57" spans="2:8" x14ac:dyDescent="0.25">
      <c r="B57" s="21" t="str">
        <f t="shared" si="3"/>
        <v/>
      </c>
      <c r="C57" s="21" t="str">
        <f t="shared" si="0"/>
        <v/>
      </c>
      <c r="D57" s="16" t="str">
        <f t="shared" si="4"/>
        <v/>
      </c>
      <c r="E57" s="48" t="str">
        <f>IF((B56=""),"",IF((B56+$C$13&lt;=$C$12),D57-VLOOKUP(ROUND(C57,0),Costes!$B$19:$E$119,4,0),""))</f>
        <v/>
      </c>
      <c r="H57" s="21"/>
    </row>
    <row r="58" spans="2:8" x14ac:dyDescent="0.25">
      <c r="B58" s="21" t="str">
        <f t="shared" si="3"/>
        <v/>
      </c>
      <c r="C58" s="21" t="str">
        <f t="shared" si="0"/>
        <v/>
      </c>
      <c r="D58" s="16" t="str">
        <f t="shared" si="4"/>
        <v/>
      </c>
      <c r="E58" s="48" t="str">
        <f>IF((B57=""),"",IF((B57+$C$13&lt;=$C$12),D58-VLOOKUP(ROUND(C58,0),Costes!$B$19:$E$119,4,0),""))</f>
        <v/>
      </c>
      <c r="H58" s="21"/>
    </row>
    <row r="59" spans="2:8" x14ac:dyDescent="0.25">
      <c r="B59" s="21" t="str">
        <f t="shared" si="3"/>
        <v/>
      </c>
      <c r="C59" s="21" t="str">
        <f t="shared" si="0"/>
        <v/>
      </c>
      <c r="D59" s="16" t="str">
        <f t="shared" si="4"/>
        <v/>
      </c>
      <c r="E59" s="48" t="str">
        <f>IF((B58=""),"",IF((B58+$C$13&lt;=$C$12),D59-VLOOKUP(ROUND(C59,0),Costes!$B$19:$E$119,4,0),""))</f>
        <v/>
      </c>
      <c r="H59" s="21"/>
    </row>
    <row r="60" spans="2:8" x14ac:dyDescent="0.25">
      <c r="B60" s="21" t="str">
        <f t="shared" si="3"/>
        <v/>
      </c>
      <c r="C60" s="21" t="str">
        <f t="shared" si="0"/>
        <v/>
      </c>
      <c r="D60" s="16" t="str">
        <f t="shared" si="4"/>
        <v/>
      </c>
      <c r="E60" s="48" t="str">
        <f>IF((B59=""),"",IF((B59+$C$13&lt;=$C$12),D60-VLOOKUP(ROUND(C60,0),Costes!$B$19:$E$119,4,0),""))</f>
        <v/>
      </c>
      <c r="H60" s="21"/>
    </row>
    <row r="61" spans="2:8" x14ac:dyDescent="0.25">
      <c r="B61" s="21" t="str">
        <f t="shared" si="3"/>
        <v/>
      </c>
      <c r="C61" s="21" t="str">
        <f t="shared" si="0"/>
        <v/>
      </c>
      <c r="D61" s="16" t="str">
        <f t="shared" si="4"/>
        <v/>
      </c>
      <c r="E61" s="48" t="str">
        <f>IF((B60=""),"",IF((B60+$C$13&lt;=$C$12),D61-VLOOKUP(ROUND(C61,0),Costes!$B$19:$E$119,4,0),""))</f>
        <v/>
      </c>
      <c r="H61" s="21"/>
    </row>
    <row r="62" spans="2:8" x14ac:dyDescent="0.25">
      <c r="B62" s="21" t="str">
        <f t="shared" si="3"/>
        <v/>
      </c>
      <c r="C62" s="21" t="str">
        <f t="shared" si="0"/>
        <v/>
      </c>
      <c r="D62" s="16" t="str">
        <f t="shared" si="4"/>
        <v/>
      </c>
      <c r="E62" s="48" t="str">
        <f>IF((B61=""),"",IF((B61+$C$13&lt;=$C$12),D62-VLOOKUP(ROUND(C62,0),Costes!$B$19:$E$119,4,0),""))</f>
        <v/>
      </c>
      <c r="H62" s="21"/>
    </row>
    <row r="63" spans="2:8" x14ac:dyDescent="0.25">
      <c r="B63" s="21" t="str">
        <f t="shared" si="3"/>
        <v/>
      </c>
      <c r="C63" s="21" t="str">
        <f t="shared" si="0"/>
        <v/>
      </c>
      <c r="D63" s="16" t="str">
        <f t="shared" si="4"/>
        <v/>
      </c>
      <c r="E63" s="48" t="str">
        <f>IF((B62=""),"",IF((B62+$C$13&lt;=$C$12),D63-VLOOKUP(ROUND(C63,0),Costes!$B$19:$E$119,4,0),""))</f>
        <v/>
      </c>
      <c r="H63" s="21"/>
    </row>
    <row r="64" spans="2:8" x14ac:dyDescent="0.25">
      <c r="B64" s="21" t="str">
        <f t="shared" si="3"/>
        <v/>
      </c>
      <c r="C64" s="21" t="str">
        <f t="shared" si="0"/>
        <v/>
      </c>
      <c r="D64" s="16" t="str">
        <f t="shared" si="4"/>
        <v/>
      </c>
      <c r="E64" s="48" t="str">
        <f>IF((B63=""),"",IF((B63+$C$13&lt;=$C$12),D64-VLOOKUP(ROUND(C64,0),Costes!$B$19:$E$119,4,0),""))</f>
        <v/>
      </c>
      <c r="H64" s="21"/>
    </row>
    <row r="65" spans="2:8" x14ac:dyDescent="0.25">
      <c r="B65" s="21" t="str">
        <f t="shared" si="3"/>
        <v/>
      </c>
      <c r="C65" s="21" t="str">
        <f t="shared" si="0"/>
        <v/>
      </c>
      <c r="D65" s="16" t="str">
        <f t="shared" si="4"/>
        <v/>
      </c>
      <c r="E65" s="48" t="str">
        <f>IF((B64=""),"",IF((B64+$C$13&lt;=$C$12),D65-VLOOKUP(ROUND(C65,0),Costes!$B$19:$E$119,4,0),""))</f>
        <v/>
      </c>
      <c r="H65" s="21"/>
    </row>
    <row r="66" spans="2:8" x14ac:dyDescent="0.25">
      <c r="B66" s="21" t="str">
        <f t="shared" si="3"/>
        <v/>
      </c>
      <c r="C66" s="21" t="str">
        <f t="shared" si="0"/>
        <v/>
      </c>
      <c r="D66" s="16" t="str">
        <f t="shared" si="4"/>
        <v/>
      </c>
      <c r="E66" s="48" t="str">
        <f>IF((B65=""),"",IF((B65+$C$13&lt;=$C$12),D66-VLOOKUP(ROUND(C66,0),Costes!$B$19:$E$119,4,0),""))</f>
        <v/>
      </c>
      <c r="H66" s="21"/>
    </row>
    <row r="67" spans="2:8" x14ac:dyDescent="0.25">
      <c r="B67" s="21" t="str">
        <f t="shared" si="3"/>
        <v/>
      </c>
      <c r="C67" s="21" t="str">
        <f t="shared" si="0"/>
        <v/>
      </c>
      <c r="D67" s="16" t="str">
        <f t="shared" si="4"/>
        <v/>
      </c>
      <c r="E67" s="48" t="str">
        <f>IF((B66=""),"",IF((B66+$C$13&lt;=$C$12),D67-VLOOKUP(ROUND(C67,0),Costes!$B$19:$E$119,4,0),""))</f>
        <v/>
      </c>
      <c r="H67" s="21"/>
    </row>
    <row r="68" spans="2:8" x14ac:dyDescent="0.25">
      <c r="B68" s="21" t="str">
        <f t="shared" si="3"/>
        <v/>
      </c>
      <c r="C68" s="21" t="str">
        <f t="shared" si="0"/>
        <v/>
      </c>
      <c r="D68" s="16" t="str">
        <f t="shared" si="4"/>
        <v/>
      </c>
      <c r="E68" s="48" t="str">
        <f>IF((B67=""),"",IF((B67+$C$13&lt;=$C$12),D68-VLOOKUP(ROUND(C68,0),Costes!$B$19:$E$119,4,0),""))</f>
        <v/>
      </c>
      <c r="H68" s="21"/>
    </row>
    <row r="69" spans="2:8" x14ac:dyDescent="0.25">
      <c r="B69" s="21" t="str">
        <f t="shared" si="3"/>
        <v/>
      </c>
      <c r="C69" s="21" t="str">
        <f t="shared" si="0"/>
        <v/>
      </c>
      <c r="D69" s="16" t="str">
        <f t="shared" si="4"/>
        <v/>
      </c>
      <c r="E69" s="48" t="str">
        <f>IF((B68=""),"",IF((B68+$C$13&lt;=$C$12),D69-VLOOKUP(ROUND(C69,0),Costes!$B$19:$E$119,4,0),""))</f>
        <v/>
      </c>
      <c r="H69" s="21"/>
    </row>
    <row r="70" spans="2:8" x14ac:dyDescent="0.25">
      <c r="B70" s="21" t="str">
        <f t="shared" si="3"/>
        <v/>
      </c>
      <c r="C70" s="21" t="str">
        <f t="shared" si="0"/>
        <v/>
      </c>
      <c r="D70" s="16" t="str">
        <f t="shared" si="4"/>
        <v/>
      </c>
      <c r="E70" s="48" t="str">
        <f>IF((B69=""),"",IF((B69+$C$13&lt;=$C$12),D70-VLOOKUP(ROUND(C70,0),Costes!$B$19:$E$119,4,0),""))</f>
        <v/>
      </c>
      <c r="H70" s="21"/>
    </row>
    <row r="71" spans="2:8" x14ac:dyDescent="0.25">
      <c r="B71" s="21" t="str">
        <f t="shared" si="3"/>
        <v/>
      </c>
      <c r="C71" s="21" t="str">
        <f t="shared" si="0"/>
        <v/>
      </c>
      <c r="D71" s="16" t="str">
        <f t="shared" si="4"/>
        <v/>
      </c>
      <c r="E71" s="48" t="str">
        <f>IF((B70=""),"",IF((B70+$C$13&lt;=$C$12),D71-VLOOKUP(ROUND(C71,0),Costes!$B$19:$E$119,4,0),""))</f>
        <v/>
      </c>
      <c r="H71" s="21"/>
    </row>
    <row r="72" spans="2:8" x14ac:dyDescent="0.25">
      <c r="B72" s="21" t="str">
        <f t="shared" si="3"/>
        <v/>
      </c>
      <c r="C72" s="21" t="str">
        <f t="shared" si="0"/>
        <v/>
      </c>
      <c r="D72" s="16" t="str">
        <f t="shared" si="4"/>
        <v/>
      </c>
      <c r="E72" s="48" t="str">
        <f>IF((B71=""),"",IF((B71+$C$13&lt;=$C$12),D72-VLOOKUP(ROUND(C72,0),Costes!$B$19:$E$119,4,0),""))</f>
        <v/>
      </c>
      <c r="H72" s="21"/>
    </row>
    <row r="73" spans="2:8" x14ac:dyDescent="0.25">
      <c r="B73" s="21" t="str">
        <f t="shared" si="3"/>
        <v/>
      </c>
      <c r="C73" s="21" t="str">
        <f t="shared" si="0"/>
        <v/>
      </c>
      <c r="D73" s="16" t="str">
        <f t="shared" si="4"/>
        <v/>
      </c>
      <c r="E73" s="48" t="str">
        <f>IF((B72=""),"",IF((B72+$C$13&lt;=$C$12),D73-VLOOKUP(ROUND(C73,0),Costes!$B$19:$E$119,4,0),""))</f>
        <v/>
      </c>
      <c r="H73" s="21"/>
    </row>
    <row r="74" spans="2:8" x14ac:dyDescent="0.25">
      <c r="B74" s="21" t="str">
        <f t="shared" si="3"/>
        <v/>
      </c>
      <c r="C74" s="21" t="str">
        <f t="shared" si="0"/>
        <v/>
      </c>
      <c r="D74" s="16" t="str">
        <f t="shared" si="4"/>
        <v/>
      </c>
      <c r="E74" s="48" t="str">
        <f>IF((B73=""),"",IF((B73+$C$13&lt;=$C$12),D74-VLOOKUP(ROUND(C74,0),Costes!$B$19:$E$119,4,0),""))</f>
        <v/>
      </c>
      <c r="H74" s="21"/>
    </row>
    <row r="75" spans="2:8" x14ac:dyDescent="0.25">
      <c r="B75" s="21" t="str">
        <f t="shared" si="3"/>
        <v/>
      </c>
      <c r="C75" s="21" t="str">
        <f t="shared" si="0"/>
        <v/>
      </c>
      <c r="D75" s="16" t="str">
        <f t="shared" si="4"/>
        <v/>
      </c>
      <c r="E75" s="48" t="str">
        <f>IF((B74=""),"",IF((B74+$C$13&lt;=$C$12),D75-VLOOKUP(ROUND(C75,0),Costes!$B$19:$E$119,4,0),""))</f>
        <v/>
      </c>
      <c r="H75" s="21"/>
    </row>
    <row r="76" spans="2:8" x14ac:dyDescent="0.25">
      <c r="B76" s="21" t="str">
        <f t="shared" si="3"/>
        <v/>
      </c>
      <c r="C76" s="21" t="str">
        <f t="shared" si="0"/>
        <v/>
      </c>
      <c r="D76" s="16" t="str">
        <f t="shared" si="4"/>
        <v/>
      </c>
      <c r="E76" s="48" t="str">
        <f>IF((B75=""),"",IF((B75+$C$13&lt;=$C$12),D76-VLOOKUP(ROUND(C76,0),Costes!$B$19:$E$119,4,0),""))</f>
        <v/>
      </c>
      <c r="H76" s="21"/>
    </row>
    <row r="77" spans="2:8" x14ac:dyDescent="0.25">
      <c r="B77" s="21" t="str">
        <f t="shared" si="3"/>
        <v/>
      </c>
      <c r="C77" s="21" t="str">
        <f t="shared" si="0"/>
        <v/>
      </c>
      <c r="D77" s="16" t="str">
        <f t="shared" si="4"/>
        <v/>
      </c>
      <c r="E77" s="48" t="str">
        <f>IF((B76=""),"",IF((B76+$C$13&lt;=$C$12),D77-VLOOKUP(ROUND(C77,0),Costes!$B$19:$E$119,4,0),""))</f>
        <v/>
      </c>
      <c r="H77" s="21"/>
    </row>
    <row r="78" spans="2:8" x14ac:dyDescent="0.25">
      <c r="B78" s="21" t="str">
        <f t="shared" si="3"/>
        <v/>
      </c>
      <c r="C78" s="21" t="str">
        <f t="shared" si="0"/>
        <v/>
      </c>
      <c r="D78" s="16" t="str">
        <f t="shared" si="4"/>
        <v/>
      </c>
      <c r="E78" s="48" t="str">
        <f>IF((B77=""),"",IF((B77+$C$13&lt;=$C$12),D78-VLOOKUP(ROUND(C78,0),Costes!$B$19:$E$119,4,0),""))</f>
        <v/>
      </c>
      <c r="H78" s="21"/>
    </row>
    <row r="79" spans="2:8" x14ac:dyDescent="0.25">
      <c r="B79" s="21" t="str">
        <f t="shared" si="3"/>
        <v/>
      </c>
      <c r="C79" s="21" t="str">
        <f t="shared" si="0"/>
        <v/>
      </c>
      <c r="D79" s="16" t="str">
        <f t="shared" si="4"/>
        <v/>
      </c>
      <c r="E79" s="48" t="str">
        <f>IF((B78=""),"",IF((B78+$C$13&lt;=$C$12),D79-VLOOKUP(ROUND(C79,0),Costes!$B$19:$E$119,4,0),""))</f>
        <v/>
      </c>
      <c r="H79" s="21"/>
    </row>
    <row r="80" spans="2:8" x14ac:dyDescent="0.25">
      <c r="B80" s="21" t="str">
        <f t="shared" si="3"/>
        <v/>
      </c>
      <c r="C80" s="21" t="str">
        <f t="shared" si="0"/>
        <v/>
      </c>
      <c r="D80" s="16" t="str">
        <f t="shared" si="4"/>
        <v/>
      </c>
      <c r="E80" s="48" t="str">
        <f>IF((B79=""),"",IF((B79+$C$13&lt;=$C$12),D80-VLOOKUP(ROUND(C80,0),Costes!$B$19:$E$119,4,0),""))</f>
        <v/>
      </c>
      <c r="H80" s="21"/>
    </row>
    <row r="81" spans="2:8" x14ac:dyDescent="0.25">
      <c r="B81" s="21" t="str">
        <f t="shared" si="3"/>
        <v/>
      </c>
      <c r="C81" s="21" t="str">
        <f t="shared" si="0"/>
        <v/>
      </c>
      <c r="D81" s="16" t="str">
        <f t="shared" si="4"/>
        <v/>
      </c>
      <c r="E81" s="48" t="str">
        <f>IF((B80=""),"",IF((B80+$C$13&lt;=$C$12),D81-VLOOKUP(ROUND(C81,0),Costes!$B$19:$E$119,4,0),""))</f>
        <v/>
      </c>
      <c r="H81" s="21"/>
    </row>
    <row r="82" spans="2:8" x14ac:dyDescent="0.25">
      <c r="B82" s="21" t="str">
        <f t="shared" si="3"/>
        <v/>
      </c>
      <c r="C82" s="21" t="str">
        <f t="shared" si="0"/>
        <v/>
      </c>
      <c r="D82" s="16" t="str">
        <f t="shared" si="4"/>
        <v/>
      </c>
      <c r="E82" s="48" t="str">
        <f>IF((B81=""),"",IF((B81+$C$13&lt;=$C$12),D82-VLOOKUP(ROUND(C82,0),Costes!$B$19:$E$119,4,0),""))</f>
        <v/>
      </c>
      <c r="H82" s="21"/>
    </row>
    <row r="83" spans="2:8" x14ac:dyDescent="0.25">
      <c r="B83" s="21" t="str">
        <f t="shared" si="3"/>
        <v/>
      </c>
      <c r="C83" s="21" t="str">
        <f t="shared" si="0"/>
        <v/>
      </c>
      <c r="D83" s="16" t="str">
        <f t="shared" si="4"/>
        <v/>
      </c>
      <c r="E83" s="48" t="str">
        <f>IF((B82=""),"",IF((B82+$C$13&lt;=$C$12),D83-VLOOKUP(ROUND(C83,0),Costes!$B$19:$E$119,4,0),""))</f>
        <v/>
      </c>
      <c r="H83" s="21"/>
    </row>
    <row r="84" spans="2:8" x14ac:dyDescent="0.25">
      <c r="B84" s="21" t="str">
        <f t="shared" si="3"/>
        <v/>
      </c>
      <c r="C84" s="21" t="str">
        <f t="shared" ref="C84:C147" si="6">IF(B84="","",IF($C$9="Linear",$C$10*B84+$D$10,IF($C$9="Cuadratica",B84^2+$D$10,IF($C$9="Logaritmica",LN(B84/$D$10),IF($C$9="Exponencial",EXP(B84/$D$10),IF($C$9="Cubica",B84^3+$D$10,IF($C$9="Radiz",SQRT(B84)+$D$10,(B84/$D$10)^$C$10)))))))</f>
        <v/>
      </c>
      <c r="D84" s="16" t="str">
        <f t="shared" si="4"/>
        <v/>
      </c>
      <c r="E84" s="48" t="str">
        <f>IF((B83=""),"",IF((B83+$C$13&lt;=$C$12),D84-VLOOKUP(ROUND(C84,0),Costes!$B$19:$E$119,4,0),""))</f>
        <v/>
      </c>
      <c r="H84" s="21"/>
    </row>
    <row r="85" spans="2:8" x14ac:dyDescent="0.25">
      <c r="B85" s="21" t="str">
        <f t="shared" ref="B85:B148" si="7">IF((B84=""),"",IF((B84+$C$13&lt;=$C$12),(B84+$C$13),""))</f>
        <v/>
      </c>
      <c r="C85" s="21" t="str">
        <f t="shared" si="6"/>
        <v/>
      </c>
      <c r="D85" s="16" t="str">
        <f t="shared" ref="D85:D148" si="8">IF((B84=""),"",IF((B84+$C$13&lt;=$C$12),B85*C85,""))</f>
        <v/>
      </c>
      <c r="E85" s="48" t="str">
        <f>IF((B84=""),"",IF((B84+$C$13&lt;=$C$12),D85-VLOOKUP(ROUND(C85,0),Costes!$B$19:$E$119,4,0),""))</f>
        <v/>
      </c>
      <c r="H85" s="21"/>
    </row>
    <row r="86" spans="2:8" x14ac:dyDescent="0.25">
      <c r="B86" s="21" t="str">
        <f t="shared" si="7"/>
        <v/>
      </c>
      <c r="C86" s="21" t="str">
        <f t="shared" si="6"/>
        <v/>
      </c>
      <c r="D86" s="16" t="str">
        <f t="shared" si="8"/>
        <v/>
      </c>
      <c r="E86" s="48" t="str">
        <f>IF((B85=""),"",IF((B85+$C$13&lt;=$C$12),D86-VLOOKUP(ROUND(C86,0),Costes!$B$19:$E$119,4,0),""))</f>
        <v/>
      </c>
      <c r="H86" s="21"/>
    </row>
    <row r="87" spans="2:8" x14ac:dyDescent="0.25">
      <c r="B87" s="21" t="str">
        <f t="shared" si="7"/>
        <v/>
      </c>
      <c r="C87" s="21" t="str">
        <f t="shared" si="6"/>
        <v/>
      </c>
      <c r="D87" s="16" t="str">
        <f t="shared" si="8"/>
        <v/>
      </c>
      <c r="E87" s="48" t="str">
        <f>IF((B86=""),"",IF((B86+$C$13&lt;=$C$12),D87-VLOOKUP(ROUND(C87,0),Costes!$B$19:$E$119,4,0),""))</f>
        <v/>
      </c>
      <c r="H87" s="21"/>
    </row>
    <row r="88" spans="2:8" x14ac:dyDescent="0.25">
      <c r="B88" s="21" t="str">
        <f t="shared" si="7"/>
        <v/>
      </c>
      <c r="C88" s="21" t="str">
        <f t="shared" si="6"/>
        <v/>
      </c>
      <c r="D88" s="16" t="str">
        <f t="shared" si="8"/>
        <v/>
      </c>
      <c r="E88" s="48" t="str">
        <f>IF((B87=""),"",IF((B87+$C$13&lt;=$C$12),D88-VLOOKUP(ROUND(C88,0),Costes!$B$19:$E$119,4,0),""))</f>
        <v/>
      </c>
      <c r="H88" s="21"/>
    </row>
    <row r="89" spans="2:8" x14ac:dyDescent="0.25">
      <c r="B89" s="21" t="str">
        <f t="shared" si="7"/>
        <v/>
      </c>
      <c r="C89" s="21" t="str">
        <f t="shared" si="6"/>
        <v/>
      </c>
      <c r="D89" s="16" t="str">
        <f t="shared" si="8"/>
        <v/>
      </c>
      <c r="E89" s="48" t="str">
        <f>IF((B88=""),"",IF((B88+$C$13&lt;=$C$12),D89-VLOOKUP(ROUND(C89,0),Costes!$B$19:$E$119,4,0),""))</f>
        <v/>
      </c>
      <c r="H89" s="21"/>
    </row>
    <row r="90" spans="2:8" x14ac:dyDescent="0.25">
      <c r="B90" s="21" t="str">
        <f t="shared" si="7"/>
        <v/>
      </c>
      <c r="C90" s="21" t="str">
        <f t="shared" si="6"/>
        <v/>
      </c>
      <c r="D90" s="16" t="str">
        <f t="shared" si="8"/>
        <v/>
      </c>
      <c r="E90" s="48" t="str">
        <f>IF((B89=""),"",IF((B89+$C$13&lt;=$C$12),D90-VLOOKUP(ROUND(C90,0),Costes!$B$19:$E$119,4,0),""))</f>
        <v/>
      </c>
      <c r="H90" s="21"/>
    </row>
    <row r="91" spans="2:8" x14ac:dyDescent="0.25">
      <c r="B91" s="21" t="str">
        <f t="shared" si="7"/>
        <v/>
      </c>
      <c r="C91" s="21" t="str">
        <f t="shared" si="6"/>
        <v/>
      </c>
      <c r="D91" s="16" t="str">
        <f t="shared" si="8"/>
        <v/>
      </c>
      <c r="E91" s="48" t="str">
        <f>IF((B90=""),"",IF((B90+$C$13&lt;=$C$12),D91-VLOOKUP(ROUND(C91,0),Costes!$B$19:$E$119,4,0),""))</f>
        <v/>
      </c>
      <c r="H91" s="21"/>
    </row>
    <row r="92" spans="2:8" x14ac:dyDescent="0.25">
      <c r="B92" s="21" t="str">
        <f t="shared" si="7"/>
        <v/>
      </c>
      <c r="C92" s="21" t="str">
        <f t="shared" si="6"/>
        <v/>
      </c>
      <c r="D92" s="16" t="str">
        <f t="shared" si="8"/>
        <v/>
      </c>
      <c r="E92" s="48" t="str">
        <f>IF((B91=""),"",IF((B91+$C$13&lt;=$C$12),D92-VLOOKUP(ROUND(C92,0),Costes!$B$19:$E$119,4,0),""))</f>
        <v/>
      </c>
      <c r="H92" s="21"/>
    </row>
    <row r="93" spans="2:8" x14ac:dyDescent="0.25">
      <c r="B93" s="21" t="str">
        <f t="shared" si="7"/>
        <v/>
      </c>
      <c r="C93" s="21" t="str">
        <f t="shared" si="6"/>
        <v/>
      </c>
      <c r="D93" s="16" t="str">
        <f t="shared" si="8"/>
        <v/>
      </c>
      <c r="E93" s="48" t="str">
        <f>IF((B92=""),"",IF((B92+$C$13&lt;=$C$12),D93-VLOOKUP(ROUND(C93,0),Costes!$B$19:$E$119,4,0),""))</f>
        <v/>
      </c>
      <c r="H93" s="21"/>
    </row>
    <row r="94" spans="2:8" x14ac:dyDescent="0.25">
      <c r="B94" s="21" t="str">
        <f t="shared" si="7"/>
        <v/>
      </c>
      <c r="C94" s="21" t="str">
        <f t="shared" si="6"/>
        <v/>
      </c>
      <c r="D94" s="16" t="str">
        <f t="shared" si="8"/>
        <v/>
      </c>
      <c r="E94" s="48" t="str">
        <f>IF((B93=""),"",IF((B93+$C$13&lt;=$C$12),D94-VLOOKUP(ROUND(C94,0),Costes!$B$19:$E$119,4,0),""))</f>
        <v/>
      </c>
    </row>
    <row r="95" spans="2:8" x14ac:dyDescent="0.25">
      <c r="B95" s="21" t="str">
        <f t="shared" si="7"/>
        <v/>
      </c>
      <c r="C95" s="21" t="str">
        <f t="shared" si="6"/>
        <v/>
      </c>
      <c r="D95" s="16" t="str">
        <f t="shared" si="8"/>
        <v/>
      </c>
      <c r="E95" s="48" t="str">
        <f>IF((B94=""),"",IF((B94+$C$13&lt;=$C$12),D95-VLOOKUP(ROUND(C95,0),Costes!$B$19:$E$119,4,0),""))</f>
        <v/>
      </c>
    </row>
    <row r="96" spans="2:8" x14ac:dyDescent="0.25">
      <c r="B96" s="21" t="str">
        <f t="shared" si="7"/>
        <v/>
      </c>
      <c r="C96" s="21" t="str">
        <f t="shared" si="6"/>
        <v/>
      </c>
      <c r="D96" s="16" t="str">
        <f t="shared" si="8"/>
        <v/>
      </c>
      <c r="E96" s="48" t="str">
        <f>IF((B95=""),"",IF((B95+$C$13&lt;=$C$12),D96-VLOOKUP(ROUND(C96,0),Costes!$B$19:$E$119,4,0),""))</f>
        <v/>
      </c>
    </row>
    <row r="97" spans="2:5" x14ac:dyDescent="0.25">
      <c r="B97" s="21" t="str">
        <f t="shared" si="7"/>
        <v/>
      </c>
      <c r="C97" s="21" t="str">
        <f t="shared" si="6"/>
        <v/>
      </c>
      <c r="D97" s="16" t="str">
        <f t="shared" si="8"/>
        <v/>
      </c>
      <c r="E97" s="48" t="str">
        <f>IF((B96=""),"",IF((B96+$C$13&lt;=$C$12),D97-VLOOKUP(ROUND(C97,0),Costes!$B$19:$E$119,4,0),""))</f>
        <v/>
      </c>
    </row>
    <row r="98" spans="2:5" x14ac:dyDescent="0.25">
      <c r="B98" s="21" t="str">
        <f t="shared" si="7"/>
        <v/>
      </c>
      <c r="C98" s="21" t="str">
        <f t="shared" si="6"/>
        <v/>
      </c>
      <c r="D98" s="16" t="str">
        <f t="shared" si="8"/>
        <v/>
      </c>
      <c r="E98" s="48" t="str">
        <f>IF((B97=""),"",IF((B97+$C$13&lt;=$C$12),D98-VLOOKUP(ROUND(C98,0),Costes!$B$19:$E$119,4,0),""))</f>
        <v/>
      </c>
    </row>
    <row r="99" spans="2:5" x14ac:dyDescent="0.25">
      <c r="B99" s="21" t="str">
        <f t="shared" si="7"/>
        <v/>
      </c>
      <c r="C99" s="21" t="str">
        <f t="shared" si="6"/>
        <v/>
      </c>
      <c r="D99" s="16" t="str">
        <f t="shared" si="8"/>
        <v/>
      </c>
      <c r="E99" s="48" t="str">
        <f>IF((B98=""),"",IF((B98+$C$13&lt;=$C$12),D99-VLOOKUP(ROUND(C99,0),Costes!$B$19:$E$119,4,0),""))</f>
        <v/>
      </c>
    </row>
    <row r="100" spans="2:5" x14ac:dyDescent="0.25">
      <c r="B100" s="21" t="str">
        <f t="shared" si="7"/>
        <v/>
      </c>
      <c r="C100" s="21" t="str">
        <f t="shared" si="6"/>
        <v/>
      </c>
      <c r="D100" s="16" t="str">
        <f t="shared" si="8"/>
        <v/>
      </c>
      <c r="E100" s="48" t="str">
        <f>IF((B99=""),"",IF((B99+$C$13&lt;=$C$12),D100-VLOOKUP(ROUND(C100,0),Costes!$B$19:$E$119,4,0),""))</f>
        <v/>
      </c>
    </row>
    <row r="101" spans="2:5" x14ac:dyDescent="0.25">
      <c r="B101" s="21" t="str">
        <f t="shared" si="7"/>
        <v/>
      </c>
      <c r="C101" s="21" t="str">
        <f t="shared" si="6"/>
        <v/>
      </c>
      <c r="D101" s="16" t="str">
        <f t="shared" si="8"/>
        <v/>
      </c>
      <c r="E101" s="48" t="str">
        <f>IF((B100=""),"",IF((B100+$C$13&lt;=$C$12),D101-VLOOKUP(ROUND(C101,0),Costes!$B$19:$E$119,4,0),""))</f>
        <v/>
      </c>
    </row>
    <row r="102" spans="2:5" x14ac:dyDescent="0.25">
      <c r="B102" s="21" t="str">
        <f t="shared" si="7"/>
        <v/>
      </c>
      <c r="C102" s="21" t="str">
        <f t="shared" si="6"/>
        <v/>
      </c>
      <c r="D102" s="16" t="str">
        <f t="shared" si="8"/>
        <v/>
      </c>
      <c r="E102" s="48" t="str">
        <f>IF((B101=""),"",IF((B101+$C$13&lt;=$C$12),D102-VLOOKUP(ROUND(C102,0),Costes!$B$19:$E$119,4,0),""))</f>
        <v/>
      </c>
    </row>
    <row r="103" spans="2:5" x14ac:dyDescent="0.25">
      <c r="B103" s="21" t="str">
        <f t="shared" si="7"/>
        <v/>
      </c>
      <c r="C103" s="21" t="str">
        <f t="shared" si="6"/>
        <v/>
      </c>
      <c r="D103" s="16" t="str">
        <f t="shared" si="8"/>
        <v/>
      </c>
      <c r="E103" s="48" t="str">
        <f>IF((B102=""),"",IF((B102+$C$13&lt;=$C$12),D103-VLOOKUP(ROUND(C103,0),Costes!$B$19:$E$119,4,0),""))</f>
        <v/>
      </c>
    </row>
    <row r="104" spans="2:5" x14ac:dyDescent="0.25">
      <c r="B104" s="21" t="str">
        <f t="shared" si="7"/>
        <v/>
      </c>
      <c r="C104" s="21" t="str">
        <f t="shared" si="6"/>
        <v/>
      </c>
      <c r="D104" s="16" t="str">
        <f t="shared" si="8"/>
        <v/>
      </c>
      <c r="E104" s="48" t="str">
        <f>IF((B103=""),"",IF((B103+$C$13&lt;=$C$12),D104-VLOOKUP(ROUND(C104,0),Costes!$B$19:$E$119,4,0),""))</f>
        <v/>
      </c>
    </row>
    <row r="105" spans="2:5" x14ac:dyDescent="0.25">
      <c r="B105" s="21" t="str">
        <f t="shared" si="7"/>
        <v/>
      </c>
      <c r="C105" s="21" t="str">
        <f t="shared" si="6"/>
        <v/>
      </c>
      <c r="D105" s="16" t="str">
        <f t="shared" si="8"/>
        <v/>
      </c>
      <c r="E105" s="48" t="str">
        <f>IF((B104=""),"",IF((B104+$C$13&lt;=$C$12),D105-VLOOKUP(ROUND(C105,0),Costes!$B$19:$E$119,4,0),""))</f>
        <v/>
      </c>
    </row>
    <row r="106" spans="2:5" x14ac:dyDescent="0.25">
      <c r="B106" s="21" t="str">
        <f t="shared" si="7"/>
        <v/>
      </c>
      <c r="C106" s="21" t="str">
        <f t="shared" si="6"/>
        <v/>
      </c>
      <c r="D106" s="16" t="str">
        <f t="shared" si="8"/>
        <v/>
      </c>
      <c r="E106" s="48" t="str">
        <f>IF((B105=""),"",IF((B105+$C$13&lt;=$C$12),D106-VLOOKUP(ROUND(C106,0),Costes!$B$19:$E$119,4,0),""))</f>
        <v/>
      </c>
    </row>
    <row r="107" spans="2:5" x14ac:dyDescent="0.25">
      <c r="B107" s="21" t="str">
        <f t="shared" si="7"/>
        <v/>
      </c>
      <c r="C107" s="21" t="str">
        <f t="shared" si="6"/>
        <v/>
      </c>
      <c r="D107" s="16" t="str">
        <f t="shared" si="8"/>
        <v/>
      </c>
      <c r="E107" s="48" t="str">
        <f>IF((B106=""),"",IF((B106+$C$13&lt;=$C$12),D107-VLOOKUP(ROUND(C107,0),Costes!$B$19:$E$119,4,0),""))</f>
        <v/>
      </c>
    </row>
    <row r="108" spans="2:5" x14ac:dyDescent="0.25">
      <c r="B108" s="21" t="str">
        <f t="shared" si="7"/>
        <v/>
      </c>
      <c r="C108" s="21" t="str">
        <f t="shared" si="6"/>
        <v/>
      </c>
      <c r="D108" s="16" t="str">
        <f t="shared" si="8"/>
        <v/>
      </c>
      <c r="E108" s="48" t="str">
        <f>IF((B107=""),"",IF((B107+$C$13&lt;=$C$12),D108-VLOOKUP(ROUND(C108,0),Costes!$B$19:$E$119,4,0),""))</f>
        <v/>
      </c>
    </row>
    <row r="109" spans="2:5" x14ac:dyDescent="0.25">
      <c r="B109" s="21" t="str">
        <f t="shared" si="7"/>
        <v/>
      </c>
      <c r="C109" s="21" t="str">
        <f t="shared" si="6"/>
        <v/>
      </c>
      <c r="D109" s="16" t="str">
        <f t="shared" si="8"/>
        <v/>
      </c>
      <c r="E109" s="48" t="str">
        <f>IF((B108=""),"",IF((B108+$C$13&lt;=$C$12),D109-VLOOKUP(ROUND(C109,0),Costes!$B$19:$E$119,4,0),""))</f>
        <v/>
      </c>
    </row>
    <row r="110" spans="2:5" x14ac:dyDescent="0.25">
      <c r="B110" s="21" t="str">
        <f t="shared" si="7"/>
        <v/>
      </c>
      <c r="C110" s="21" t="str">
        <f t="shared" si="6"/>
        <v/>
      </c>
      <c r="D110" s="16" t="str">
        <f t="shared" si="8"/>
        <v/>
      </c>
      <c r="E110" s="48" t="str">
        <f>IF((B109=""),"",IF((B109+$C$13&lt;=$C$12),D110-VLOOKUP(ROUND(C110,0),Costes!$B$19:$E$119,4,0),""))</f>
        <v/>
      </c>
    </row>
    <row r="111" spans="2:5" x14ac:dyDescent="0.25">
      <c r="B111" s="21" t="str">
        <f t="shared" si="7"/>
        <v/>
      </c>
      <c r="C111" s="21" t="str">
        <f t="shared" si="6"/>
        <v/>
      </c>
      <c r="D111" s="16" t="str">
        <f t="shared" si="8"/>
        <v/>
      </c>
      <c r="E111" s="48" t="str">
        <f>IF((B110=""),"",IF((B110+$C$13&lt;=$C$12),D111-VLOOKUP(ROUND(C111,0),Costes!$B$19:$E$119,4,0),""))</f>
        <v/>
      </c>
    </row>
    <row r="112" spans="2:5" x14ac:dyDescent="0.25">
      <c r="B112" s="21" t="str">
        <f t="shared" si="7"/>
        <v/>
      </c>
      <c r="C112" s="21" t="str">
        <f t="shared" si="6"/>
        <v/>
      </c>
      <c r="D112" s="16" t="str">
        <f t="shared" si="8"/>
        <v/>
      </c>
      <c r="E112" s="48" t="str">
        <f>IF((B111=""),"",IF((B111+$C$13&lt;=$C$12),D112-VLOOKUP(ROUND(C112,0),Costes!$B$19:$E$119,4,0),""))</f>
        <v/>
      </c>
    </row>
    <row r="113" spans="2:5" x14ac:dyDescent="0.25">
      <c r="B113" s="21" t="str">
        <f t="shared" si="7"/>
        <v/>
      </c>
      <c r="C113" s="21" t="str">
        <f t="shared" si="6"/>
        <v/>
      </c>
      <c r="D113" s="16" t="str">
        <f t="shared" si="8"/>
        <v/>
      </c>
      <c r="E113" s="48" t="str">
        <f>IF((B112=""),"",IF((B112+$C$13&lt;=$C$12),D113-VLOOKUP(ROUND(C113,0),Costes!$B$19:$E$119,4,0),""))</f>
        <v/>
      </c>
    </row>
    <row r="114" spans="2:5" x14ac:dyDescent="0.25">
      <c r="B114" s="21" t="str">
        <f t="shared" si="7"/>
        <v/>
      </c>
      <c r="C114" s="21" t="str">
        <f t="shared" si="6"/>
        <v/>
      </c>
      <c r="D114" s="16" t="str">
        <f t="shared" si="8"/>
        <v/>
      </c>
      <c r="E114" s="48" t="str">
        <f>IF((B113=""),"",IF((B113+$C$13&lt;=$C$12),D114-VLOOKUP(ROUND(C114,0),Costes!$B$19:$E$119,4,0),""))</f>
        <v/>
      </c>
    </row>
    <row r="115" spans="2:5" x14ac:dyDescent="0.25">
      <c r="B115" s="21" t="str">
        <f t="shared" si="7"/>
        <v/>
      </c>
      <c r="C115" s="21" t="str">
        <f t="shared" si="6"/>
        <v/>
      </c>
      <c r="D115" s="16" t="str">
        <f t="shared" si="8"/>
        <v/>
      </c>
      <c r="E115" s="48" t="str">
        <f>IF((B114=""),"",IF((B114+$C$13&lt;=$C$12),D115-VLOOKUP(ROUND(C115,0),Costes!$B$19:$E$119,4,0),""))</f>
        <v/>
      </c>
    </row>
    <row r="116" spans="2:5" x14ac:dyDescent="0.25">
      <c r="B116" s="21" t="str">
        <f t="shared" si="7"/>
        <v/>
      </c>
      <c r="C116" s="21" t="str">
        <f t="shared" si="6"/>
        <v/>
      </c>
      <c r="D116" s="16" t="str">
        <f t="shared" si="8"/>
        <v/>
      </c>
      <c r="E116" s="48" t="str">
        <f>IF((B115=""),"",IF((B115+$C$13&lt;=$C$12),D116-VLOOKUP(ROUND(C116,0),Costes!$B$19:$E$119,4,0),""))</f>
        <v/>
      </c>
    </row>
    <row r="117" spans="2:5" x14ac:dyDescent="0.25">
      <c r="B117" s="21" t="str">
        <f t="shared" si="7"/>
        <v/>
      </c>
      <c r="C117" s="21" t="str">
        <f t="shared" si="6"/>
        <v/>
      </c>
      <c r="D117" s="16" t="str">
        <f t="shared" si="8"/>
        <v/>
      </c>
      <c r="E117" s="48" t="str">
        <f>IF((B116=""),"",IF((B116+$C$13&lt;=$C$12),D117-VLOOKUP(ROUND(C117,0),Costes!$B$19:$E$119,4,0),""))</f>
        <v/>
      </c>
    </row>
    <row r="118" spans="2:5" x14ac:dyDescent="0.25">
      <c r="B118" s="21" t="str">
        <f t="shared" si="7"/>
        <v/>
      </c>
      <c r="C118" s="21" t="str">
        <f t="shared" si="6"/>
        <v/>
      </c>
      <c r="D118" s="16" t="str">
        <f t="shared" si="8"/>
        <v/>
      </c>
      <c r="E118" s="48" t="str">
        <f>IF((B117=""),"",IF((B117+$C$13&lt;=$C$12),D118-VLOOKUP(ROUND(C118,0),Costes!$B$19:$E$119,4,0),""))</f>
        <v/>
      </c>
    </row>
    <row r="119" spans="2:5" x14ac:dyDescent="0.25">
      <c r="B119" s="21" t="str">
        <f t="shared" si="7"/>
        <v/>
      </c>
      <c r="C119" s="21" t="str">
        <f t="shared" si="6"/>
        <v/>
      </c>
      <c r="D119" s="16" t="str">
        <f t="shared" si="8"/>
        <v/>
      </c>
      <c r="E119" s="48" t="str">
        <f>IF((B118=""),"",IF((B118+$C$13&lt;=$C$12),D119-VLOOKUP(ROUND(C119,0),Costes!$B$19:$E$119,4,0),""))</f>
        <v/>
      </c>
    </row>
    <row r="120" spans="2:5" x14ac:dyDescent="0.25">
      <c r="B120" s="21" t="str">
        <f t="shared" si="7"/>
        <v/>
      </c>
      <c r="C120" s="21" t="str">
        <f t="shared" si="6"/>
        <v/>
      </c>
      <c r="D120" s="16" t="str">
        <f t="shared" si="8"/>
        <v/>
      </c>
      <c r="E120" s="48" t="str">
        <f>IF((B119=""),"",IF((B119+$C$13&lt;=$C$12),D120-VLOOKUP(ROUND(C120,0),Costes!$B$19:$E$119,4,0),""))</f>
        <v/>
      </c>
    </row>
    <row r="121" spans="2:5" x14ac:dyDescent="0.25">
      <c r="B121" s="21" t="str">
        <f t="shared" si="7"/>
        <v/>
      </c>
      <c r="C121" s="21" t="str">
        <f t="shared" si="6"/>
        <v/>
      </c>
      <c r="D121" s="16" t="str">
        <f t="shared" si="8"/>
        <v/>
      </c>
      <c r="E121" s="48" t="str">
        <f>IF((B120=""),"",IF((B120+$C$13&lt;=$C$12),D121-VLOOKUP(ROUND(C121,0),Costes!$B$19:$E$119,4,0),""))</f>
        <v/>
      </c>
    </row>
    <row r="122" spans="2:5" x14ac:dyDescent="0.25">
      <c r="B122" s="21" t="str">
        <f t="shared" si="7"/>
        <v/>
      </c>
      <c r="C122" s="21" t="str">
        <f t="shared" si="6"/>
        <v/>
      </c>
      <c r="D122" s="16" t="str">
        <f t="shared" si="8"/>
        <v/>
      </c>
      <c r="E122" s="48" t="str">
        <f>IF((B121=""),"",IF((B121+$C$13&lt;=$C$12),D122-VLOOKUP(ROUND(C122,0),Costes!$B$19:$E$119,4,0),""))</f>
        <v/>
      </c>
    </row>
    <row r="123" spans="2:5" x14ac:dyDescent="0.25">
      <c r="B123" s="21" t="str">
        <f t="shared" si="7"/>
        <v/>
      </c>
      <c r="C123" s="21" t="str">
        <f t="shared" si="6"/>
        <v/>
      </c>
      <c r="D123" s="16" t="str">
        <f t="shared" si="8"/>
        <v/>
      </c>
      <c r="E123" s="48" t="str">
        <f>IF((B122=""),"",IF((B122+$C$13&lt;=$C$12),D123-VLOOKUP(ROUND(C123,0),Costes!$B$19:$E$119,4,0),""))</f>
        <v/>
      </c>
    </row>
    <row r="124" spans="2:5" x14ac:dyDescent="0.25">
      <c r="B124" s="21" t="str">
        <f t="shared" si="7"/>
        <v/>
      </c>
      <c r="C124" s="21" t="str">
        <f t="shared" si="6"/>
        <v/>
      </c>
      <c r="D124" s="16" t="str">
        <f t="shared" si="8"/>
        <v/>
      </c>
      <c r="E124" s="48" t="str">
        <f>IF((B123=""),"",IF((B123+$C$13&lt;=$C$12),D124-VLOOKUP(ROUND(C124,0),Costes!$B$19:$E$119,4,0),""))</f>
        <v/>
      </c>
    </row>
    <row r="125" spans="2:5" x14ac:dyDescent="0.25">
      <c r="B125" s="21" t="str">
        <f t="shared" si="7"/>
        <v/>
      </c>
      <c r="C125" s="21" t="str">
        <f t="shared" si="6"/>
        <v/>
      </c>
      <c r="D125" s="16" t="str">
        <f t="shared" si="8"/>
        <v/>
      </c>
      <c r="E125" s="48" t="str">
        <f>IF((B124=""),"",IF((B124+$C$13&lt;=$C$12),D125-VLOOKUP(ROUND(C125,0),Costes!$B$19:$E$119,4,0),""))</f>
        <v/>
      </c>
    </row>
    <row r="126" spans="2:5" x14ac:dyDescent="0.25">
      <c r="B126" s="21" t="str">
        <f t="shared" si="7"/>
        <v/>
      </c>
      <c r="C126" s="21" t="str">
        <f t="shared" si="6"/>
        <v/>
      </c>
      <c r="D126" s="16" t="str">
        <f t="shared" si="8"/>
        <v/>
      </c>
      <c r="E126" s="48" t="str">
        <f>IF((B125=""),"",IF((B125+$C$13&lt;=$C$12),D126-VLOOKUP(ROUND(C126,0),Costes!$B$19:$E$119,4,0),""))</f>
        <v/>
      </c>
    </row>
    <row r="127" spans="2:5" x14ac:dyDescent="0.25">
      <c r="B127" s="21" t="str">
        <f t="shared" si="7"/>
        <v/>
      </c>
      <c r="C127" s="21" t="str">
        <f t="shared" si="6"/>
        <v/>
      </c>
      <c r="D127" s="16" t="str">
        <f t="shared" si="8"/>
        <v/>
      </c>
      <c r="E127" s="48" t="str">
        <f>IF((B126=""),"",IF((B126+$C$13&lt;=$C$12),D127-VLOOKUP(ROUND(C127,0),Costes!$B$19:$E$119,4,0),""))</f>
        <v/>
      </c>
    </row>
    <row r="128" spans="2:5" x14ac:dyDescent="0.25">
      <c r="B128" s="21" t="str">
        <f t="shared" si="7"/>
        <v/>
      </c>
      <c r="C128" s="21" t="str">
        <f t="shared" si="6"/>
        <v/>
      </c>
      <c r="D128" s="16" t="str">
        <f t="shared" si="8"/>
        <v/>
      </c>
      <c r="E128" s="48" t="str">
        <f>IF((B127=""),"",IF((B127+$C$13&lt;=$C$12),D128-VLOOKUP(ROUND(C128,0),Costes!$B$19:$E$119,4,0),""))</f>
        <v/>
      </c>
    </row>
    <row r="129" spans="2:5" x14ac:dyDescent="0.25">
      <c r="B129" s="21" t="str">
        <f t="shared" si="7"/>
        <v/>
      </c>
      <c r="C129" s="21" t="str">
        <f t="shared" si="6"/>
        <v/>
      </c>
      <c r="D129" s="16" t="str">
        <f t="shared" si="8"/>
        <v/>
      </c>
      <c r="E129" s="48" t="str">
        <f>IF((B128=""),"",IF((B128+$C$13&lt;=$C$12),D129-VLOOKUP(ROUND(C129,0),Costes!$B$19:$E$119,4,0),""))</f>
        <v/>
      </c>
    </row>
    <row r="130" spans="2:5" x14ac:dyDescent="0.25">
      <c r="B130" s="21" t="str">
        <f t="shared" si="7"/>
        <v/>
      </c>
      <c r="C130" s="21" t="str">
        <f t="shared" si="6"/>
        <v/>
      </c>
      <c r="D130" s="16" t="str">
        <f t="shared" si="8"/>
        <v/>
      </c>
      <c r="E130" s="48" t="str">
        <f>IF((B129=""),"",IF((B129+$C$13&lt;=$C$12),D130-VLOOKUP(ROUND(C130,0),Costes!$B$19:$E$119,4,0),""))</f>
        <v/>
      </c>
    </row>
    <row r="131" spans="2:5" x14ac:dyDescent="0.25">
      <c r="B131" s="21" t="str">
        <f t="shared" si="7"/>
        <v/>
      </c>
      <c r="C131" s="21" t="str">
        <f t="shared" si="6"/>
        <v/>
      </c>
      <c r="D131" s="16" t="str">
        <f t="shared" si="8"/>
        <v/>
      </c>
      <c r="E131" s="48" t="str">
        <f>IF((B130=""),"",IF((B130+$C$13&lt;=$C$12),D131-VLOOKUP(ROUND(C131,0),Costes!$B$19:$E$119,4,0),""))</f>
        <v/>
      </c>
    </row>
    <row r="132" spans="2:5" x14ac:dyDescent="0.25">
      <c r="B132" s="21" t="str">
        <f t="shared" si="7"/>
        <v/>
      </c>
      <c r="C132" s="21" t="str">
        <f t="shared" si="6"/>
        <v/>
      </c>
      <c r="D132" s="16" t="str">
        <f t="shared" si="8"/>
        <v/>
      </c>
      <c r="E132" s="48" t="str">
        <f>IF((B131=""),"",IF((B131+$C$13&lt;=$C$12),D132-VLOOKUP(ROUND(C132,0),Costes!$B$19:$E$119,4,0),""))</f>
        <v/>
      </c>
    </row>
    <row r="133" spans="2:5" x14ac:dyDescent="0.25">
      <c r="B133" s="21" t="str">
        <f t="shared" si="7"/>
        <v/>
      </c>
      <c r="C133" s="21" t="str">
        <f t="shared" si="6"/>
        <v/>
      </c>
      <c r="D133" s="16" t="str">
        <f t="shared" si="8"/>
        <v/>
      </c>
      <c r="E133" s="48" t="str">
        <f>IF((B132=""),"",IF((B132+$C$13&lt;=$C$12),D133-VLOOKUP(ROUND(C133,0),Costes!$B$19:$E$119,4,0),""))</f>
        <v/>
      </c>
    </row>
    <row r="134" spans="2:5" x14ac:dyDescent="0.25">
      <c r="B134" s="21" t="str">
        <f t="shared" si="7"/>
        <v/>
      </c>
      <c r="C134" s="21" t="str">
        <f t="shared" si="6"/>
        <v/>
      </c>
      <c r="D134" s="16" t="str">
        <f t="shared" si="8"/>
        <v/>
      </c>
      <c r="E134" s="48" t="str">
        <f>IF((B133=""),"",IF((B133+$C$13&lt;=$C$12),D134-VLOOKUP(ROUND(C134,0),Costes!$B$19:$E$119,4,0),""))</f>
        <v/>
      </c>
    </row>
    <row r="135" spans="2:5" x14ac:dyDescent="0.25">
      <c r="B135" s="21" t="str">
        <f t="shared" si="7"/>
        <v/>
      </c>
      <c r="C135" s="21" t="str">
        <f t="shared" si="6"/>
        <v/>
      </c>
      <c r="D135" s="16" t="str">
        <f t="shared" si="8"/>
        <v/>
      </c>
      <c r="E135" s="48" t="str">
        <f>IF((B134=""),"",IF((B134+$C$13&lt;=$C$12),D135-VLOOKUP(ROUND(C135,0),Costes!$B$19:$E$119,4,0),""))</f>
        <v/>
      </c>
    </row>
    <row r="136" spans="2:5" x14ac:dyDescent="0.25">
      <c r="B136" s="21" t="str">
        <f t="shared" si="7"/>
        <v/>
      </c>
      <c r="C136" s="21" t="str">
        <f t="shared" si="6"/>
        <v/>
      </c>
      <c r="D136" s="16" t="str">
        <f t="shared" si="8"/>
        <v/>
      </c>
      <c r="E136" s="48" t="str">
        <f>IF((B135=""),"",IF((B135+$C$13&lt;=$C$12),D136-VLOOKUP(ROUND(C136,0),Costes!$B$19:$E$119,4,0),""))</f>
        <v/>
      </c>
    </row>
    <row r="137" spans="2:5" x14ac:dyDescent="0.25">
      <c r="B137" s="21" t="str">
        <f t="shared" si="7"/>
        <v/>
      </c>
      <c r="C137" s="21" t="str">
        <f t="shared" si="6"/>
        <v/>
      </c>
      <c r="D137" s="16" t="str">
        <f t="shared" si="8"/>
        <v/>
      </c>
      <c r="E137" s="48" t="str">
        <f>IF((B136=""),"",IF((B136+$C$13&lt;=$C$12),D137-VLOOKUP(ROUND(C137,0),Costes!$B$19:$E$119,4,0),""))</f>
        <v/>
      </c>
    </row>
    <row r="138" spans="2:5" x14ac:dyDescent="0.25">
      <c r="B138" s="21" t="str">
        <f t="shared" si="7"/>
        <v/>
      </c>
      <c r="C138" s="21" t="str">
        <f t="shared" si="6"/>
        <v/>
      </c>
      <c r="D138" s="16" t="str">
        <f t="shared" si="8"/>
        <v/>
      </c>
      <c r="E138" s="48" t="str">
        <f>IF((B137=""),"",IF((B137+$C$13&lt;=$C$12),D138-VLOOKUP(ROUND(C138,0),Costes!$B$19:$E$119,4,0),""))</f>
        <v/>
      </c>
    </row>
    <row r="139" spans="2:5" x14ac:dyDescent="0.25">
      <c r="B139" s="21" t="str">
        <f t="shared" si="7"/>
        <v/>
      </c>
      <c r="C139" s="21" t="str">
        <f t="shared" si="6"/>
        <v/>
      </c>
      <c r="D139" s="16" t="str">
        <f t="shared" si="8"/>
        <v/>
      </c>
      <c r="E139" s="48" t="str">
        <f>IF((B138=""),"",IF((B138+$C$13&lt;=$C$12),D139-VLOOKUP(ROUND(C139,0),Costes!$B$19:$E$119,4,0),""))</f>
        <v/>
      </c>
    </row>
    <row r="140" spans="2:5" x14ac:dyDescent="0.25">
      <c r="B140" s="21" t="str">
        <f t="shared" si="7"/>
        <v/>
      </c>
      <c r="C140" s="21" t="str">
        <f t="shared" si="6"/>
        <v/>
      </c>
      <c r="D140" s="16" t="str">
        <f t="shared" si="8"/>
        <v/>
      </c>
      <c r="E140" s="48" t="str">
        <f>IF((B139=""),"",IF((B139+$C$13&lt;=$C$12),D140-VLOOKUP(ROUND(C140,0),Costes!$B$19:$E$119,4,0),""))</f>
        <v/>
      </c>
    </row>
    <row r="141" spans="2:5" x14ac:dyDescent="0.25">
      <c r="B141" s="21" t="str">
        <f t="shared" si="7"/>
        <v/>
      </c>
      <c r="C141" s="21" t="str">
        <f t="shared" si="6"/>
        <v/>
      </c>
      <c r="D141" s="16" t="str">
        <f t="shared" si="8"/>
        <v/>
      </c>
      <c r="E141" s="48" t="str">
        <f>IF((B140=""),"",IF((B140+$C$13&lt;=$C$12),D141-VLOOKUP(ROUND(C141,0),Costes!$B$19:$E$119,4,0),""))</f>
        <v/>
      </c>
    </row>
    <row r="142" spans="2:5" x14ac:dyDescent="0.25">
      <c r="B142" s="21" t="str">
        <f t="shared" si="7"/>
        <v/>
      </c>
      <c r="C142" s="21" t="str">
        <f t="shared" si="6"/>
        <v/>
      </c>
      <c r="D142" s="16" t="str">
        <f t="shared" si="8"/>
        <v/>
      </c>
      <c r="E142" s="48" t="str">
        <f>IF((B141=""),"",IF((B141+$C$13&lt;=$C$12),D142-VLOOKUP(ROUND(C142,0),Costes!$B$19:$E$119,4,0),""))</f>
        <v/>
      </c>
    </row>
    <row r="143" spans="2:5" x14ac:dyDescent="0.25">
      <c r="B143" s="21" t="str">
        <f t="shared" si="7"/>
        <v/>
      </c>
      <c r="C143" s="21" t="str">
        <f t="shared" si="6"/>
        <v/>
      </c>
      <c r="D143" s="16" t="str">
        <f t="shared" si="8"/>
        <v/>
      </c>
      <c r="E143" s="48" t="str">
        <f>IF((B142=""),"",IF((B142+$C$13&lt;=$C$12),D143-VLOOKUP(ROUND(C143,0),Costes!$B$19:$E$119,4,0),""))</f>
        <v/>
      </c>
    </row>
    <row r="144" spans="2:5" x14ac:dyDescent="0.25">
      <c r="B144" s="21" t="str">
        <f t="shared" si="7"/>
        <v/>
      </c>
      <c r="C144" s="21" t="str">
        <f t="shared" si="6"/>
        <v/>
      </c>
      <c r="D144" s="16" t="str">
        <f t="shared" si="8"/>
        <v/>
      </c>
      <c r="E144" s="48" t="str">
        <f>IF((B143=""),"",IF((B143+$C$13&lt;=$C$12),D144-VLOOKUP(ROUND(C144,0),Costes!$B$19:$E$119,4,0),""))</f>
        <v/>
      </c>
    </row>
    <row r="145" spans="2:5" x14ac:dyDescent="0.25">
      <c r="B145" s="21" t="str">
        <f t="shared" si="7"/>
        <v/>
      </c>
      <c r="C145" s="21" t="str">
        <f t="shared" si="6"/>
        <v/>
      </c>
      <c r="D145" s="16" t="str">
        <f t="shared" si="8"/>
        <v/>
      </c>
      <c r="E145" s="48" t="str">
        <f>IF((B144=""),"",IF((B144+$C$13&lt;=$C$12),D145-VLOOKUP(ROUND(C145,0),Costes!$B$19:$E$119,4,0),""))</f>
        <v/>
      </c>
    </row>
    <row r="146" spans="2:5" x14ac:dyDescent="0.25">
      <c r="B146" s="21" t="str">
        <f t="shared" si="7"/>
        <v/>
      </c>
      <c r="C146" s="21" t="str">
        <f t="shared" si="6"/>
        <v/>
      </c>
      <c r="D146" s="16" t="str">
        <f t="shared" si="8"/>
        <v/>
      </c>
      <c r="E146" s="48" t="str">
        <f>IF((B145=""),"",IF((B145+$C$13&lt;=$C$12),D146-VLOOKUP(ROUND(C146,0),Costes!$B$19:$E$119,4,0),""))</f>
        <v/>
      </c>
    </row>
    <row r="147" spans="2:5" x14ac:dyDescent="0.25">
      <c r="B147" s="21" t="str">
        <f t="shared" si="7"/>
        <v/>
      </c>
      <c r="C147" s="21" t="str">
        <f t="shared" si="6"/>
        <v/>
      </c>
      <c r="D147" s="16" t="str">
        <f t="shared" si="8"/>
        <v/>
      </c>
      <c r="E147" s="48" t="str">
        <f>IF((B146=""),"",IF((B146+$C$13&lt;=$C$12),D147-VLOOKUP(ROUND(C147,0),Costes!$B$19:$E$119,4,0),""))</f>
        <v/>
      </c>
    </row>
    <row r="148" spans="2:5" x14ac:dyDescent="0.25">
      <c r="B148" s="21" t="str">
        <f t="shared" si="7"/>
        <v/>
      </c>
      <c r="C148" s="21" t="str">
        <f t="shared" ref="C148:C211" si="9">IF(B148="","",IF($C$9="Linear",$C$10*B148+$D$10,IF($C$9="Cuadratica",B148^2+$D$10,IF($C$9="Logaritmica",LN(B148/$D$10),IF($C$9="Exponencial",EXP(B148/$D$10),IF($C$9="Cubica",B148^3+$D$10,IF($C$9="Radiz",SQRT(B148)+$D$10,(B148/$D$10)^$C$10)))))))</f>
        <v/>
      </c>
      <c r="D148" s="16" t="str">
        <f t="shared" si="8"/>
        <v/>
      </c>
      <c r="E148" s="48" t="str">
        <f>IF((B147=""),"",IF((B147+$C$13&lt;=$C$12),D148-VLOOKUP(ROUND(C148,0),Costes!$B$19:$E$119,4,0),""))</f>
        <v/>
      </c>
    </row>
    <row r="149" spans="2:5" x14ac:dyDescent="0.25">
      <c r="B149" s="21" t="str">
        <f t="shared" ref="B149:B212" si="10">IF((B148=""),"",IF((B148+$C$13&lt;=$C$12),(B148+$C$13),""))</f>
        <v/>
      </c>
      <c r="C149" s="21" t="str">
        <f t="shared" si="9"/>
        <v/>
      </c>
      <c r="D149" s="16" t="str">
        <f t="shared" ref="D149:D212" si="11">IF((B148=""),"",IF((B148+$C$13&lt;=$C$12),B149*C149,""))</f>
        <v/>
      </c>
      <c r="E149" s="48" t="str">
        <f>IF((B148=""),"",IF((B148+$C$13&lt;=$C$12),D149-VLOOKUP(ROUND(C149,0),Costes!$B$19:$E$119,4,0),""))</f>
        <v/>
      </c>
    </row>
    <row r="150" spans="2:5" x14ac:dyDescent="0.25">
      <c r="B150" s="21" t="str">
        <f t="shared" si="10"/>
        <v/>
      </c>
      <c r="C150" s="21" t="str">
        <f t="shared" si="9"/>
        <v/>
      </c>
      <c r="D150" s="16" t="str">
        <f t="shared" si="11"/>
        <v/>
      </c>
      <c r="E150" s="48" t="str">
        <f>IF((B149=""),"",IF((B149+$C$13&lt;=$C$12),D150-VLOOKUP(ROUND(C150,0),Costes!$B$19:$E$119,4,0),""))</f>
        <v/>
      </c>
    </row>
    <row r="151" spans="2:5" x14ac:dyDescent="0.25">
      <c r="B151" s="21" t="str">
        <f t="shared" si="10"/>
        <v/>
      </c>
      <c r="C151" s="21" t="str">
        <f t="shared" si="9"/>
        <v/>
      </c>
      <c r="D151" s="16" t="str">
        <f t="shared" si="11"/>
        <v/>
      </c>
      <c r="E151" s="48" t="str">
        <f>IF((B150=""),"",IF((B150+$C$13&lt;=$C$12),D151-VLOOKUP(ROUND(C151,0),Costes!$B$19:$E$119,4,0),""))</f>
        <v/>
      </c>
    </row>
    <row r="152" spans="2:5" x14ac:dyDescent="0.25">
      <c r="B152" s="21" t="str">
        <f t="shared" si="10"/>
        <v/>
      </c>
      <c r="C152" s="21" t="str">
        <f t="shared" si="9"/>
        <v/>
      </c>
      <c r="D152" s="16" t="str">
        <f t="shared" si="11"/>
        <v/>
      </c>
      <c r="E152" s="48" t="str">
        <f>IF((B151=""),"",IF((B151+$C$13&lt;=$C$12),D152-VLOOKUP(ROUND(C152,0),Costes!$B$19:$E$119,4,0),""))</f>
        <v/>
      </c>
    </row>
    <row r="153" spans="2:5" x14ac:dyDescent="0.25">
      <c r="B153" s="21" t="str">
        <f t="shared" si="10"/>
        <v/>
      </c>
      <c r="C153" s="21" t="str">
        <f t="shared" si="9"/>
        <v/>
      </c>
      <c r="D153" s="16" t="str">
        <f t="shared" si="11"/>
        <v/>
      </c>
      <c r="E153" s="48" t="str">
        <f>IF((B152=""),"",IF((B152+$C$13&lt;=$C$12),D153-VLOOKUP(ROUND(C153,0),Costes!$B$19:$E$119,4,0),""))</f>
        <v/>
      </c>
    </row>
    <row r="154" spans="2:5" x14ac:dyDescent="0.25">
      <c r="B154" s="21" t="str">
        <f t="shared" si="10"/>
        <v/>
      </c>
      <c r="C154" s="21" t="str">
        <f t="shared" si="9"/>
        <v/>
      </c>
      <c r="D154" s="16" t="str">
        <f t="shared" si="11"/>
        <v/>
      </c>
      <c r="E154" s="48" t="str">
        <f>IF((B153=""),"",IF((B153+$C$13&lt;=$C$12),D154-VLOOKUP(ROUND(C154,0),Costes!$B$19:$E$119,4,0),""))</f>
        <v/>
      </c>
    </row>
    <row r="155" spans="2:5" x14ac:dyDescent="0.25">
      <c r="B155" s="21" t="str">
        <f t="shared" si="10"/>
        <v/>
      </c>
      <c r="C155" s="21" t="str">
        <f t="shared" si="9"/>
        <v/>
      </c>
      <c r="D155" s="16" t="str">
        <f t="shared" si="11"/>
        <v/>
      </c>
      <c r="E155" s="48" t="str">
        <f>IF((B154=""),"",IF((B154+$C$13&lt;=$C$12),D155-VLOOKUP(ROUND(C155,0),Costes!$B$19:$E$119,4,0),""))</f>
        <v/>
      </c>
    </row>
    <row r="156" spans="2:5" x14ac:dyDescent="0.25">
      <c r="B156" s="21" t="str">
        <f t="shared" si="10"/>
        <v/>
      </c>
      <c r="C156" s="21" t="str">
        <f t="shared" si="9"/>
        <v/>
      </c>
      <c r="D156" s="16" t="str">
        <f t="shared" si="11"/>
        <v/>
      </c>
      <c r="E156" s="48" t="str">
        <f>IF((B155=""),"",IF((B155+$C$13&lt;=$C$12),D156-VLOOKUP(ROUND(C156,0),Costes!$B$19:$E$119,4,0),""))</f>
        <v/>
      </c>
    </row>
    <row r="157" spans="2:5" x14ac:dyDescent="0.25">
      <c r="B157" s="21" t="str">
        <f t="shared" si="10"/>
        <v/>
      </c>
      <c r="C157" s="21" t="str">
        <f t="shared" si="9"/>
        <v/>
      </c>
      <c r="D157" s="16" t="str">
        <f t="shared" si="11"/>
        <v/>
      </c>
      <c r="E157" s="48" t="str">
        <f>IF((B156=""),"",IF((B156+$C$13&lt;=$C$12),D157-VLOOKUP(ROUND(C157,0),Costes!$B$19:$E$119,4,0),""))</f>
        <v/>
      </c>
    </row>
    <row r="158" spans="2:5" x14ac:dyDescent="0.25">
      <c r="B158" s="21" t="str">
        <f t="shared" si="10"/>
        <v/>
      </c>
      <c r="C158" s="21" t="str">
        <f t="shared" si="9"/>
        <v/>
      </c>
      <c r="D158" s="16" t="str">
        <f t="shared" si="11"/>
        <v/>
      </c>
      <c r="E158" s="48" t="str">
        <f>IF((B157=""),"",IF((B157+$C$13&lt;=$C$12),D158-VLOOKUP(ROUND(C158,0),Costes!$B$19:$E$119,4,0),""))</f>
        <v/>
      </c>
    </row>
    <row r="159" spans="2:5" x14ac:dyDescent="0.25">
      <c r="B159" s="21" t="str">
        <f t="shared" si="10"/>
        <v/>
      </c>
      <c r="C159" s="21" t="str">
        <f t="shared" si="9"/>
        <v/>
      </c>
      <c r="D159" s="16" t="str">
        <f t="shared" si="11"/>
        <v/>
      </c>
      <c r="E159" s="48" t="str">
        <f>IF((B158=""),"",IF((B158+$C$13&lt;=$C$12),D159-VLOOKUP(ROUND(C159,0),Costes!$B$19:$E$119,4,0),""))</f>
        <v/>
      </c>
    </row>
    <row r="160" spans="2:5" x14ac:dyDescent="0.25">
      <c r="B160" s="21" t="str">
        <f t="shared" si="10"/>
        <v/>
      </c>
      <c r="C160" s="21" t="str">
        <f t="shared" si="9"/>
        <v/>
      </c>
      <c r="D160" s="16" t="str">
        <f t="shared" si="11"/>
        <v/>
      </c>
      <c r="E160" s="48" t="str">
        <f>IF((B159=""),"",IF((B159+$C$13&lt;=$C$12),D160-VLOOKUP(ROUND(C160,0),Costes!$B$19:$E$119,4,0),""))</f>
        <v/>
      </c>
    </row>
    <row r="161" spans="2:5" x14ac:dyDescent="0.25">
      <c r="B161" s="21" t="str">
        <f t="shared" si="10"/>
        <v/>
      </c>
      <c r="C161" s="21" t="str">
        <f t="shared" si="9"/>
        <v/>
      </c>
      <c r="D161" s="16" t="str">
        <f t="shared" si="11"/>
        <v/>
      </c>
      <c r="E161" s="48" t="str">
        <f>IF((B160=""),"",IF((B160+$C$13&lt;=$C$12),D161-VLOOKUP(ROUND(C161,0),Costes!$B$19:$E$119,4,0),""))</f>
        <v/>
      </c>
    </row>
    <row r="162" spans="2:5" x14ac:dyDescent="0.25">
      <c r="B162" s="21" t="str">
        <f t="shared" si="10"/>
        <v/>
      </c>
      <c r="C162" s="21" t="str">
        <f t="shared" si="9"/>
        <v/>
      </c>
      <c r="D162" s="16" t="str">
        <f t="shared" si="11"/>
        <v/>
      </c>
      <c r="E162" s="48" t="str">
        <f>IF((B161=""),"",IF((B161+$C$13&lt;=$C$12),D162-VLOOKUP(ROUND(C162,0),Costes!$B$19:$E$119,4,0),""))</f>
        <v/>
      </c>
    </row>
    <row r="163" spans="2:5" x14ac:dyDescent="0.25">
      <c r="B163" s="21" t="str">
        <f t="shared" si="10"/>
        <v/>
      </c>
      <c r="C163" s="21" t="str">
        <f t="shared" si="9"/>
        <v/>
      </c>
      <c r="D163" s="16" t="str">
        <f t="shared" si="11"/>
        <v/>
      </c>
      <c r="E163" s="48" t="str">
        <f>IF((B162=""),"",IF((B162+$C$13&lt;=$C$12),D163-VLOOKUP(ROUND(C163,0),Costes!$B$19:$E$119,4,0),""))</f>
        <v/>
      </c>
    </row>
    <row r="164" spans="2:5" x14ac:dyDescent="0.25">
      <c r="B164" s="21" t="str">
        <f t="shared" si="10"/>
        <v/>
      </c>
      <c r="C164" s="21" t="str">
        <f t="shared" si="9"/>
        <v/>
      </c>
      <c r="D164" s="16" t="str">
        <f t="shared" si="11"/>
        <v/>
      </c>
      <c r="E164" s="48" t="str">
        <f>IF((B163=""),"",IF((B163+$C$13&lt;=$C$12),D164-VLOOKUP(ROUND(C164,0),Costes!$B$19:$E$119,4,0),""))</f>
        <v/>
      </c>
    </row>
    <row r="165" spans="2:5" x14ac:dyDescent="0.25">
      <c r="B165" s="21" t="str">
        <f t="shared" si="10"/>
        <v/>
      </c>
      <c r="C165" s="21" t="str">
        <f t="shared" si="9"/>
        <v/>
      </c>
      <c r="D165" s="16" t="str">
        <f t="shared" si="11"/>
        <v/>
      </c>
      <c r="E165" s="48" t="str">
        <f>IF((B164=""),"",IF((B164+$C$13&lt;=$C$12),D165-VLOOKUP(ROUND(C165,0),Costes!$B$19:$E$119,4,0),""))</f>
        <v/>
      </c>
    </row>
    <row r="166" spans="2:5" x14ac:dyDescent="0.25">
      <c r="B166" s="21" t="str">
        <f t="shared" si="10"/>
        <v/>
      </c>
      <c r="C166" s="21" t="str">
        <f t="shared" si="9"/>
        <v/>
      </c>
      <c r="D166" s="16" t="str">
        <f t="shared" si="11"/>
        <v/>
      </c>
      <c r="E166" s="48" t="str">
        <f>IF((B165=""),"",IF((B165+$C$13&lt;=$C$12),D166-VLOOKUP(ROUND(C166,0),Costes!$B$19:$E$119,4,0),""))</f>
        <v/>
      </c>
    </row>
    <row r="167" spans="2:5" x14ac:dyDescent="0.25">
      <c r="B167" s="21" t="str">
        <f t="shared" si="10"/>
        <v/>
      </c>
      <c r="C167" s="21" t="str">
        <f t="shared" si="9"/>
        <v/>
      </c>
      <c r="D167" s="16" t="str">
        <f t="shared" si="11"/>
        <v/>
      </c>
      <c r="E167" s="48" t="str">
        <f>IF((B166=""),"",IF((B166+$C$13&lt;=$C$12),D167-VLOOKUP(ROUND(C167,0),Costes!$B$19:$E$119,4,0),""))</f>
        <v/>
      </c>
    </row>
    <row r="168" spans="2:5" x14ac:dyDescent="0.25">
      <c r="B168" s="21" t="str">
        <f t="shared" si="10"/>
        <v/>
      </c>
      <c r="C168" s="21" t="str">
        <f t="shared" si="9"/>
        <v/>
      </c>
      <c r="D168" s="16" t="str">
        <f t="shared" si="11"/>
        <v/>
      </c>
      <c r="E168" s="48" t="str">
        <f>IF((B167=""),"",IF((B167+$C$13&lt;=$C$12),D168-VLOOKUP(ROUND(C168,0),Costes!$B$19:$E$119,4,0),""))</f>
        <v/>
      </c>
    </row>
    <row r="169" spans="2:5" x14ac:dyDescent="0.25">
      <c r="B169" s="21" t="str">
        <f t="shared" si="10"/>
        <v/>
      </c>
      <c r="C169" s="21" t="str">
        <f t="shared" si="9"/>
        <v/>
      </c>
      <c r="D169" s="16" t="str">
        <f t="shared" si="11"/>
        <v/>
      </c>
      <c r="E169" s="48" t="str">
        <f>IF((B168=""),"",IF((B168+$C$13&lt;=$C$12),D169-VLOOKUP(ROUND(C169,0),Costes!$B$19:$E$119,4,0),""))</f>
        <v/>
      </c>
    </row>
    <row r="170" spans="2:5" x14ac:dyDescent="0.25">
      <c r="B170" s="21" t="str">
        <f t="shared" si="10"/>
        <v/>
      </c>
      <c r="C170" s="21" t="str">
        <f t="shared" si="9"/>
        <v/>
      </c>
      <c r="D170" s="16" t="str">
        <f t="shared" si="11"/>
        <v/>
      </c>
      <c r="E170" s="48" t="str">
        <f>IF((B169=""),"",IF((B169+$C$13&lt;=$C$12),D170-VLOOKUP(ROUND(C170,0),Costes!$B$19:$E$119,4,0),""))</f>
        <v/>
      </c>
    </row>
    <row r="171" spans="2:5" x14ac:dyDescent="0.25">
      <c r="B171" s="21" t="str">
        <f t="shared" si="10"/>
        <v/>
      </c>
      <c r="C171" s="21" t="str">
        <f t="shared" si="9"/>
        <v/>
      </c>
      <c r="D171" s="16" t="str">
        <f t="shared" si="11"/>
        <v/>
      </c>
      <c r="E171" s="48" t="str">
        <f>IF((B170=""),"",IF((B170+$C$13&lt;=$C$12),D171-VLOOKUP(ROUND(C171,0),Costes!$B$19:$E$119,4,0),""))</f>
        <v/>
      </c>
    </row>
    <row r="172" spans="2:5" x14ac:dyDescent="0.25">
      <c r="B172" s="21" t="str">
        <f t="shared" si="10"/>
        <v/>
      </c>
      <c r="C172" s="21" t="str">
        <f t="shared" si="9"/>
        <v/>
      </c>
      <c r="D172" s="16" t="str">
        <f t="shared" si="11"/>
        <v/>
      </c>
      <c r="E172" s="48" t="str">
        <f>IF((B171=""),"",IF((B171+$C$13&lt;=$C$12),D172-VLOOKUP(ROUND(C172,0),Costes!$B$19:$E$119,4,0),""))</f>
        <v/>
      </c>
    </row>
    <row r="173" spans="2:5" x14ac:dyDescent="0.25">
      <c r="B173" s="21" t="str">
        <f t="shared" si="10"/>
        <v/>
      </c>
      <c r="C173" s="21" t="str">
        <f t="shared" si="9"/>
        <v/>
      </c>
      <c r="D173" s="16" t="str">
        <f t="shared" si="11"/>
        <v/>
      </c>
      <c r="E173" s="48" t="str">
        <f>IF((B172=""),"",IF((B172+$C$13&lt;=$C$12),D173-VLOOKUP(ROUND(C173,0),Costes!$B$19:$E$119,4,0),""))</f>
        <v/>
      </c>
    </row>
    <row r="174" spans="2:5" x14ac:dyDescent="0.25">
      <c r="B174" s="21" t="str">
        <f t="shared" si="10"/>
        <v/>
      </c>
      <c r="C174" s="21" t="str">
        <f t="shared" si="9"/>
        <v/>
      </c>
      <c r="D174" s="16" t="str">
        <f t="shared" si="11"/>
        <v/>
      </c>
      <c r="E174" s="48" t="str">
        <f>IF((B173=""),"",IF((B173+$C$13&lt;=$C$12),D174-VLOOKUP(ROUND(C174,0),Costes!$B$19:$E$119,4,0),""))</f>
        <v/>
      </c>
    </row>
    <row r="175" spans="2:5" x14ac:dyDescent="0.25">
      <c r="B175" s="21" t="str">
        <f t="shared" si="10"/>
        <v/>
      </c>
      <c r="C175" s="21" t="str">
        <f t="shared" si="9"/>
        <v/>
      </c>
      <c r="D175" s="16" t="str">
        <f t="shared" si="11"/>
        <v/>
      </c>
      <c r="E175" s="48" t="str">
        <f>IF((B174=""),"",IF((B174+$C$13&lt;=$C$12),D175-VLOOKUP(ROUND(C175,0),Costes!$B$19:$E$119,4,0),""))</f>
        <v/>
      </c>
    </row>
    <row r="176" spans="2:5" x14ac:dyDescent="0.25">
      <c r="B176" s="21" t="str">
        <f t="shared" si="10"/>
        <v/>
      </c>
      <c r="C176" s="21" t="str">
        <f t="shared" si="9"/>
        <v/>
      </c>
      <c r="D176" s="16" t="str">
        <f t="shared" si="11"/>
        <v/>
      </c>
      <c r="E176" s="48" t="str">
        <f>IF((B175=""),"",IF((B175+$C$13&lt;=$C$12),D176-VLOOKUP(ROUND(C176,0),Costes!$B$19:$E$119,4,0),""))</f>
        <v/>
      </c>
    </row>
    <row r="177" spans="2:5" x14ac:dyDescent="0.25">
      <c r="B177" s="21" t="str">
        <f t="shared" si="10"/>
        <v/>
      </c>
      <c r="C177" s="21" t="str">
        <f t="shared" si="9"/>
        <v/>
      </c>
      <c r="D177" s="16" t="str">
        <f t="shared" si="11"/>
        <v/>
      </c>
      <c r="E177" s="48" t="str">
        <f>IF((B176=""),"",IF((B176+$C$13&lt;=$C$12),D177-VLOOKUP(ROUND(C177,0),Costes!$B$19:$E$119,4,0),""))</f>
        <v/>
      </c>
    </row>
    <row r="178" spans="2:5" x14ac:dyDescent="0.25">
      <c r="B178" s="21" t="str">
        <f t="shared" si="10"/>
        <v/>
      </c>
      <c r="C178" s="21" t="str">
        <f t="shared" si="9"/>
        <v/>
      </c>
      <c r="D178" s="16" t="str">
        <f t="shared" si="11"/>
        <v/>
      </c>
      <c r="E178" s="48" t="str">
        <f>IF((B177=""),"",IF((B177+$C$13&lt;=$C$12),D178-VLOOKUP(ROUND(C178,0),Costes!$B$19:$E$119,4,0),""))</f>
        <v/>
      </c>
    </row>
    <row r="179" spans="2:5" x14ac:dyDescent="0.25">
      <c r="B179" s="21" t="str">
        <f t="shared" si="10"/>
        <v/>
      </c>
      <c r="C179" s="21" t="str">
        <f t="shared" si="9"/>
        <v/>
      </c>
      <c r="D179" s="16" t="str">
        <f t="shared" si="11"/>
        <v/>
      </c>
      <c r="E179" s="48" t="str">
        <f>IF((B178=""),"",IF((B178+$C$13&lt;=$C$12),D179-VLOOKUP(ROUND(C179,0),Costes!$B$19:$E$119,4,0),""))</f>
        <v/>
      </c>
    </row>
    <row r="180" spans="2:5" x14ac:dyDescent="0.25">
      <c r="B180" s="21" t="str">
        <f t="shared" si="10"/>
        <v/>
      </c>
      <c r="C180" s="21" t="str">
        <f t="shared" si="9"/>
        <v/>
      </c>
      <c r="D180" s="16" t="str">
        <f t="shared" si="11"/>
        <v/>
      </c>
      <c r="E180" s="48" t="str">
        <f>IF((B179=""),"",IF((B179+$C$13&lt;=$C$12),D180-VLOOKUP(ROUND(C180,0),Costes!$B$19:$E$119,4,0),""))</f>
        <v/>
      </c>
    </row>
    <row r="181" spans="2:5" x14ac:dyDescent="0.25">
      <c r="B181" s="21" t="str">
        <f t="shared" si="10"/>
        <v/>
      </c>
      <c r="C181" s="21" t="str">
        <f t="shared" si="9"/>
        <v/>
      </c>
      <c r="D181" s="16" t="str">
        <f t="shared" si="11"/>
        <v/>
      </c>
      <c r="E181" s="48" t="str">
        <f>IF((B180=""),"",IF((B180+$C$13&lt;=$C$12),D181-VLOOKUP(ROUND(C181,0),Costes!$B$19:$E$119,4,0),""))</f>
        <v/>
      </c>
    </row>
    <row r="182" spans="2:5" x14ac:dyDescent="0.25">
      <c r="B182" s="21" t="str">
        <f t="shared" si="10"/>
        <v/>
      </c>
      <c r="C182" s="21" t="str">
        <f t="shared" si="9"/>
        <v/>
      </c>
      <c r="D182" s="16" t="str">
        <f t="shared" si="11"/>
        <v/>
      </c>
      <c r="E182" s="48" t="str">
        <f>IF((B181=""),"",IF((B181+$C$13&lt;=$C$12),D182-VLOOKUP(ROUND(C182,0),Costes!$B$19:$E$119,4,0),""))</f>
        <v/>
      </c>
    </row>
    <row r="183" spans="2:5" x14ac:dyDescent="0.25">
      <c r="B183" s="21" t="str">
        <f t="shared" si="10"/>
        <v/>
      </c>
      <c r="C183" s="21" t="str">
        <f t="shared" si="9"/>
        <v/>
      </c>
      <c r="D183" s="16" t="str">
        <f t="shared" si="11"/>
        <v/>
      </c>
      <c r="E183" s="48" t="str">
        <f>IF((B182=""),"",IF((B182+$C$13&lt;=$C$12),D183-VLOOKUP(ROUND(C183,0),Costes!$B$19:$E$119,4,0),""))</f>
        <v/>
      </c>
    </row>
    <row r="184" spans="2:5" x14ac:dyDescent="0.25">
      <c r="B184" s="21" t="str">
        <f t="shared" si="10"/>
        <v/>
      </c>
      <c r="C184" s="21" t="str">
        <f t="shared" si="9"/>
        <v/>
      </c>
      <c r="D184" s="16" t="str">
        <f t="shared" si="11"/>
        <v/>
      </c>
      <c r="E184" s="48" t="str">
        <f>IF((B183=""),"",IF((B183+$C$13&lt;=$C$12),D184-VLOOKUP(ROUND(C184,0),Costes!$B$19:$E$119,4,0),""))</f>
        <v/>
      </c>
    </row>
    <row r="185" spans="2:5" x14ac:dyDescent="0.25">
      <c r="B185" s="21" t="str">
        <f t="shared" si="10"/>
        <v/>
      </c>
      <c r="C185" s="21" t="str">
        <f t="shared" si="9"/>
        <v/>
      </c>
      <c r="D185" s="16" t="str">
        <f t="shared" si="11"/>
        <v/>
      </c>
      <c r="E185" s="48" t="str">
        <f>IF((B184=""),"",IF((B184+$C$13&lt;=$C$12),D185-VLOOKUP(ROUND(C185,0),Costes!$B$19:$E$119,4,0),""))</f>
        <v/>
      </c>
    </row>
    <row r="186" spans="2:5" x14ac:dyDescent="0.25">
      <c r="B186" s="21" t="str">
        <f t="shared" si="10"/>
        <v/>
      </c>
      <c r="C186" s="21" t="str">
        <f t="shared" si="9"/>
        <v/>
      </c>
      <c r="D186" s="16" t="str">
        <f t="shared" si="11"/>
        <v/>
      </c>
      <c r="E186" s="48" t="str">
        <f>IF((B185=""),"",IF((B185+$C$13&lt;=$C$12),D186-VLOOKUP(ROUND(C186,0),Costes!$B$19:$E$119,4,0),""))</f>
        <v/>
      </c>
    </row>
    <row r="187" spans="2:5" x14ac:dyDescent="0.25">
      <c r="B187" s="21" t="str">
        <f t="shared" si="10"/>
        <v/>
      </c>
      <c r="C187" s="21" t="str">
        <f t="shared" si="9"/>
        <v/>
      </c>
      <c r="D187" s="16" t="str">
        <f t="shared" si="11"/>
        <v/>
      </c>
      <c r="E187" s="48" t="str">
        <f>IF((B186=""),"",IF((B186+$C$13&lt;=$C$12),D187-VLOOKUP(ROUND(C187,0),Costes!$B$19:$E$119,4,0),""))</f>
        <v/>
      </c>
    </row>
    <row r="188" spans="2:5" x14ac:dyDescent="0.25">
      <c r="B188" s="21" t="str">
        <f t="shared" si="10"/>
        <v/>
      </c>
      <c r="C188" s="21" t="str">
        <f t="shared" si="9"/>
        <v/>
      </c>
      <c r="D188" s="16" t="str">
        <f t="shared" si="11"/>
        <v/>
      </c>
      <c r="E188" s="48" t="str">
        <f>IF((B187=""),"",IF((B187+$C$13&lt;=$C$12),D188-VLOOKUP(ROUND(C188,0),Costes!$B$19:$E$119,4,0),""))</f>
        <v/>
      </c>
    </row>
    <row r="189" spans="2:5" x14ac:dyDescent="0.25">
      <c r="B189" s="21" t="str">
        <f t="shared" si="10"/>
        <v/>
      </c>
      <c r="C189" s="21" t="str">
        <f t="shared" si="9"/>
        <v/>
      </c>
      <c r="D189" s="16" t="str">
        <f t="shared" si="11"/>
        <v/>
      </c>
      <c r="E189" s="48" t="str">
        <f>IF((B188=""),"",IF((B188+$C$13&lt;=$C$12),D189-VLOOKUP(ROUND(C189,0),Costes!$B$19:$E$119,4,0),""))</f>
        <v/>
      </c>
    </row>
    <row r="190" spans="2:5" x14ac:dyDescent="0.25">
      <c r="B190" s="21" t="str">
        <f t="shared" si="10"/>
        <v/>
      </c>
      <c r="C190" s="21" t="str">
        <f t="shared" si="9"/>
        <v/>
      </c>
      <c r="D190" s="16" t="str">
        <f t="shared" si="11"/>
        <v/>
      </c>
      <c r="E190" s="48" t="str">
        <f>IF((B189=""),"",IF((B189+$C$13&lt;=$C$12),D190-VLOOKUP(ROUND(C190,0),Costes!$B$19:$E$119,4,0),""))</f>
        <v/>
      </c>
    </row>
    <row r="191" spans="2:5" x14ac:dyDescent="0.25">
      <c r="B191" s="21" t="str">
        <f t="shared" si="10"/>
        <v/>
      </c>
      <c r="C191" s="21" t="str">
        <f t="shared" si="9"/>
        <v/>
      </c>
      <c r="D191" s="16" t="str">
        <f t="shared" si="11"/>
        <v/>
      </c>
      <c r="E191" s="48" t="str">
        <f>IF((B190=""),"",IF((B190+$C$13&lt;=$C$12),D191-VLOOKUP(ROUND(C191,0),Costes!$B$19:$E$119,4,0),""))</f>
        <v/>
      </c>
    </row>
    <row r="192" spans="2:5" x14ac:dyDescent="0.25">
      <c r="B192" s="21" t="str">
        <f t="shared" si="10"/>
        <v/>
      </c>
      <c r="C192" s="21" t="str">
        <f t="shared" si="9"/>
        <v/>
      </c>
      <c r="D192" s="16" t="str">
        <f t="shared" si="11"/>
        <v/>
      </c>
      <c r="E192" s="48" t="str">
        <f>IF((B191=""),"",IF((B191+$C$13&lt;=$C$12),D192-VLOOKUP(ROUND(C192,0),Costes!$B$19:$E$119,4,0),""))</f>
        <v/>
      </c>
    </row>
    <row r="193" spans="2:5" x14ac:dyDescent="0.25">
      <c r="B193" s="21" t="str">
        <f t="shared" si="10"/>
        <v/>
      </c>
      <c r="C193" s="21" t="str">
        <f t="shared" si="9"/>
        <v/>
      </c>
      <c r="D193" s="16" t="str">
        <f t="shared" si="11"/>
        <v/>
      </c>
      <c r="E193" s="48" t="str">
        <f>IF((B192=""),"",IF((B192+$C$13&lt;=$C$12),D193-VLOOKUP(ROUND(C193,0),Costes!$B$19:$E$119,4,0),""))</f>
        <v/>
      </c>
    </row>
    <row r="194" spans="2:5" x14ac:dyDescent="0.25">
      <c r="B194" s="21" t="str">
        <f t="shared" si="10"/>
        <v/>
      </c>
      <c r="C194" s="21" t="str">
        <f t="shared" si="9"/>
        <v/>
      </c>
      <c r="D194" s="16" t="str">
        <f t="shared" si="11"/>
        <v/>
      </c>
      <c r="E194" s="48" t="str">
        <f>IF((B193=""),"",IF((B193+$C$13&lt;=$C$12),D194-VLOOKUP(ROUND(C194,0),Costes!$B$19:$E$119,4,0),""))</f>
        <v/>
      </c>
    </row>
    <row r="195" spans="2:5" x14ac:dyDescent="0.25">
      <c r="B195" s="21" t="str">
        <f t="shared" si="10"/>
        <v/>
      </c>
      <c r="C195" s="21" t="str">
        <f t="shared" si="9"/>
        <v/>
      </c>
      <c r="D195" s="16" t="str">
        <f t="shared" si="11"/>
        <v/>
      </c>
      <c r="E195" s="48" t="str">
        <f>IF((B194=""),"",IF((B194+$C$13&lt;=$C$12),D195-VLOOKUP(ROUND(C195,0),Costes!$B$19:$E$119,4,0),""))</f>
        <v/>
      </c>
    </row>
    <row r="196" spans="2:5" x14ac:dyDescent="0.25">
      <c r="B196" s="21" t="str">
        <f t="shared" si="10"/>
        <v/>
      </c>
      <c r="C196" s="21" t="str">
        <f t="shared" si="9"/>
        <v/>
      </c>
      <c r="D196" s="16" t="str">
        <f t="shared" si="11"/>
        <v/>
      </c>
      <c r="E196" s="48" t="str">
        <f>IF((B195=""),"",IF((B195+$C$13&lt;=$C$12),D196-VLOOKUP(ROUND(C196,0),Costes!$B$19:$E$119,4,0),""))</f>
        <v/>
      </c>
    </row>
    <row r="197" spans="2:5" x14ac:dyDescent="0.25">
      <c r="B197" s="21" t="str">
        <f t="shared" si="10"/>
        <v/>
      </c>
      <c r="C197" s="21" t="str">
        <f t="shared" si="9"/>
        <v/>
      </c>
      <c r="D197" s="16" t="str">
        <f t="shared" si="11"/>
        <v/>
      </c>
      <c r="E197" s="48" t="str">
        <f>IF((B196=""),"",IF((B196+$C$13&lt;=$C$12),D197-VLOOKUP(ROUND(C197,0),Costes!$B$19:$E$119,4,0),""))</f>
        <v/>
      </c>
    </row>
    <row r="198" spans="2:5" x14ac:dyDescent="0.25">
      <c r="B198" s="21" t="str">
        <f t="shared" si="10"/>
        <v/>
      </c>
      <c r="C198" s="21" t="str">
        <f t="shared" si="9"/>
        <v/>
      </c>
      <c r="D198" s="16" t="str">
        <f t="shared" si="11"/>
        <v/>
      </c>
      <c r="E198" s="48" t="str">
        <f>IF((B197=""),"",IF((B197+$C$13&lt;=$C$12),D198-VLOOKUP(ROUND(C198,0),Costes!$B$19:$E$119,4,0),""))</f>
        <v/>
      </c>
    </row>
    <row r="199" spans="2:5" x14ac:dyDescent="0.25">
      <c r="B199" s="21" t="str">
        <f t="shared" si="10"/>
        <v/>
      </c>
      <c r="C199" s="21" t="str">
        <f t="shared" si="9"/>
        <v/>
      </c>
      <c r="D199" s="16" t="str">
        <f t="shared" si="11"/>
        <v/>
      </c>
      <c r="E199" s="48" t="str">
        <f>IF((B198=""),"",IF((B198+$C$13&lt;=$C$12),D199-VLOOKUP(ROUND(C199,0),Costes!$B$19:$E$119,4,0),""))</f>
        <v/>
      </c>
    </row>
    <row r="200" spans="2:5" x14ac:dyDescent="0.25">
      <c r="B200" s="21" t="str">
        <f t="shared" si="10"/>
        <v/>
      </c>
      <c r="C200" s="21" t="str">
        <f t="shared" si="9"/>
        <v/>
      </c>
      <c r="D200" s="16" t="str">
        <f t="shared" si="11"/>
        <v/>
      </c>
      <c r="E200" s="48" t="str">
        <f>IF((B199=""),"",IF((B199+$C$13&lt;=$C$12),D200-VLOOKUP(ROUND(C200,0),Costes!$B$19:$E$119,4,0),""))</f>
        <v/>
      </c>
    </row>
    <row r="201" spans="2:5" x14ac:dyDescent="0.25">
      <c r="B201" s="21" t="str">
        <f t="shared" si="10"/>
        <v/>
      </c>
      <c r="C201" s="21" t="str">
        <f t="shared" si="9"/>
        <v/>
      </c>
      <c r="D201" s="16" t="str">
        <f t="shared" si="11"/>
        <v/>
      </c>
      <c r="E201" s="48" t="str">
        <f>IF((B200=""),"",IF((B200+$C$13&lt;=$C$12),D201-VLOOKUP(ROUND(C201,0),Costes!$B$19:$E$119,4,0),""))</f>
        <v/>
      </c>
    </row>
    <row r="202" spans="2:5" x14ac:dyDescent="0.25">
      <c r="B202" s="21" t="str">
        <f t="shared" si="10"/>
        <v/>
      </c>
      <c r="C202" s="21" t="str">
        <f t="shared" si="9"/>
        <v/>
      </c>
      <c r="D202" s="16" t="str">
        <f t="shared" si="11"/>
        <v/>
      </c>
      <c r="E202" s="48" t="str">
        <f>IF((B201=""),"",IF((B201+$C$13&lt;=$C$12),D202-VLOOKUP(ROUND(C202,0),Costes!$B$19:$E$119,4,0),""))</f>
        <v/>
      </c>
    </row>
    <row r="203" spans="2:5" x14ac:dyDescent="0.25">
      <c r="B203" s="21" t="str">
        <f t="shared" si="10"/>
        <v/>
      </c>
      <c r="C203" s="21" t="str">
        <f t="shared" si="9"/>
        <v/>
      </c>
      <c r="D203" s="16" t="str">
        <f t="shared" si="11"/>
        <v/>
      </c>
      <c r="E203" s="48" t="str">
        <f>IF((B202=""),"",IF((B202+$C$13&lt;=$C$12),D203-VLOOKUP(ROUND(C203,0),Costes!$B$19:$E$119,4,0),""))</f>
        <v/>
      </c>
    </row>
    <row r="204" spans="2:5" x14ac:dyDescent="0.25">
      <c r="B204" s="21" t="str">
        <f t="shared" si="10"/>
        <v/>
      </c>
      <c r="C204" s="21" t="str">
        <f t="shared" si="9"/>
        <v/>
      </c>
      <c r="D204" s="16" t="str">
        <f t="shared" si="11"/>
        <v/>
      </c>
      <c r="E204" s="48" t="str">
        <f>IF((B203=""),"",IF((B203+$C$13&lt;=$C$12),D204-VLOOKUP(ROUND(C204,0),Costes!$B$19:$E$119,4,0),""))</f>
        <v/>
      </c>
    </row>
    <row r="205" spans="2:5" x14ac:dyDescent="0.25">
      <c r="B205" s="21" t="str">
        <f t="shared" si="10"/>
        <v/>
      </c>
      <c r="C205" s="21" t="str">
        <f t="shared" si="9"/>
        <v/>
      </c>
      <c r="D205" s="16" t="str">
        <f t="shared" si="11"/>
        <v/>
      </c>
      <c r="E205" s="48" t="str">
        <f>IF((B204=""),"",IF((B204+$C$13&lt;=$C$12),D205-VLOOKUP(ROUND(C205,0),Costes!$B$19:$E$119,4,0),""))</f>
        <v/>
      </c>
    </row>
    <row r="206" spans="2:5" x14ac:dyDescent="0.25">
      <c r="B206" s="21" t="str">
        <f t="shared" si="10"/>
        <v/>
      </c>
      <c r="C206" s="21" t="str">
        <f t="shared" si="9"/>
        <v/>
      </c>
      <c r="D206" s="16" t="str">
        <f t="shared" si="11"/>
        <v/>
      </c>
      <c r="E206" s="48" t="str">
        <f>IF((B205=""),"",IF((B205+$C$13&lt;=$C$12),D206-VLOOKUP(ROUND(C206,0),Costes!$B$19:$E$119,4,0),""))</f>
        <v/>
      </c>
    </row>
    <row r="207" spans="2:5" x14ac:dyDescent="0.25">
      <c r="B207" s="21" t="str">
        <f t="shared" si="10"/>
        <v/>
      </c>
      <c r="C207" s="21" t="str">
        <f t="shared" si="9"/>
        <v/>
      </c>
      <c r="D207" s="16" t="str">
        <f t="shared" si="11"/>
        <v/>
      </c>
      <c r="E207" s="48" t="str">
        <f>IF((B206=""),"",IF((B206+$C$13&lt;=$C$12),D207-VLOOKUP(ROUND(C207,0),Costes!$B$19:$E$119,4,0),""))</f>
        <v/>
      </c>
    </row>
    <row r="208" spans="2:5" x14ac:dyDescent="0.25">
      <c r="B208" s="21" t="str">
        <f t="shared" si="10"/>
        <v/>
      </c>
      <c r="C208" s="21" t="str">
        <f t="shared" si="9"/>
        <v/>
      </c>
      <c r="D208" s="16" t="str">
        <f t="shared" si="11"/>
        <v/>
      </c>
      <c r="E208" s="48" t="str">
        <f>IF((B207=""),"",IF((B207+$C$13&lt;=$C$12),D208-VLOOKUP(ROUND(C208,0),Costes!$B$19:$E$119,4,0),""))</f>
        <v/>
      </c>
    </row>
    <row r="209" spans="2:5" x14ac:dyDescent="0.25">
      <c r="B209" s="21" t="str">
        <f t="shared" si="10"/>
        <v/>
      </c>
      <c r="C209" s="21" t="str">
        <f t="shared" si="9"/>
        <v/>
      </c>
      <c r="D209" s="16" t="str">
        <f t="shared" si="11"/>
        <v/>
      </c>
      <c r="E209" s="48" t="str">
        <f>IF((B208=""),"",IF((B208+$C$13&lt;=$C$12),D209-VLOOKUP(ROUND(C209,0),Costes!$B$19:$E$119,4,0),""))</f>
        <v/>
      </c>
    </row>
    <row r="210" spans="2:5" x14ac:dyDescent="0.25">
      <c r="B210" s="21" t="str">
        <f t="shared" si="10"/>
        <v/>
      </c>
      <c r="C210" s="21" t="str">
        <f t="shared" si="9"/>
        <v/>
      </c>
      <c r="D210" s="16" t="str">
        <f t="shared" si="11"/>
        <v/>
      </c>
      <c r="E210" s="48" t="str">
        <f>IF((B209=""),"",IF((B209+$C$13&lt;=$C$12),D210-VLOOKUP(ROUND(C210,0),Costes!$B$19:$E$119,4,0),""))</f>
        <v/>
      </c>
    </row>
    <row r="211" spans="2:5" x14ac:dyDescent="0.25">
      <c r="B211" s="21" t="str">
        <f t="shared" si="10"/>
        <v/>
      </c>
      <c r="C211" s="21" t="str">
        <f t="shared" si="9"/>
        <v/>
      </c>
      <c r="D211" s="16" t="str">
        <f t="shared" si="11"/>
        <v/>
      </c>
      <c r="E211" s="48" t="str">
        <f>IF((B210=""),"",IF((B210+$C$13&lt;=$C$12),D211-VLOOKUP(ROUND(C211,0),Costes!$B$19:$E$119,4,0),""))</f>
        <v/>
      </c>
    </row>
    <row r="212" spans="2:5" x14ac:dyDescent="0.25">
      <c r="B212" s="21" t="str">
        <f t="shared" si="10"/>
        <v/>
      </c>
      <c r="C212" s="21" t="str">
        <f t="shared" ref="C212:C275" si="12">IF(B212="","",IF($C$9="Linear",$C$10*B212+$D$10,IF($C$9="Cuadratica",B212^2+$D$10,IF($C$9="Logaritmica",LN(B212/$D$10),IF($C$9="Exponencial",EXP(B212/$D$10),IF($C$9="Cubica",B212^3+$D$10,IF($C$9="Radiz",SQRT(B212)+$D$10,(B212/$D$10)^$C$10)))))))</f>
        <v/>
      </c>
      <c r="D212" s="16" t="str">
        <f t="shared" si="11"/>
        <v/>
      </c>
      <c r="E212" s="48" t="str">
        <f>IF((B211=""),"",IF((B211+$C$13&lt;=$C$12),D212-VLOOKUP(ROUND(C212,0),Costes!$B$19:$E$119,4,0),""))</f>
        <v/>
      </c>
    </row>
    <row r="213" spans="2:5" x14ac:dyDescent="0.25">
      <c r="B213" s="21" t="str">
        <f t="shared" ref="B213:B276" si="13">IF((B212=""),"",IF((B212+$C$13&lt;=$C$12),(B212+$C$13),""))</f>
        <v/>
      </c>
      <c r="C213" s="21" t="str">
        <f t="shared" si="12"/>
        <v/>
      </c>
      <c r="D213" s="16" t="str">
        <f t="shared" ref="D213:D276" si="14">IF((B212=""),"",IF((B212+$C$13&lt;=$C$12),B213*C213,""))</f>
        <v/>
      </c>
      <c r="E213" s="48" t="str">
        <f>IF((B212=""),"",IF((B212+$C$13&lt;=$C$12),D213-VLOOKUP(ROUND(C213,0),Costes!$B$19:$E$119,4,0),""))</f>
        <v/>
      </c>
    </row>
    <row r="214" spans="2:5" x14ac:dyDescent="0.25">
      <c r="B214" s="21" t="str">
        <f t="shared" si="13"/>
        <v/>
      </c>
      <c r="C214" s="21" t="str">
        <f t="shared" si="12"/>
        <v/>
      </c>
      <c r="D214" s="16" t="str">
        <f t="shared" si="14"/>
        <v/>
      </c>
      <c r="E214" s="48" t="str">
        <f>IF((B213=""),"",IF((B213+$C$13&lt;=$C$12),D214-VLOOKUP(ROUND(C214,0),Costes!$B$19:$E$119,4,0),""))</f>
        <v/>
      </c>
    </row>
    <row r="215" spans="2:5" x14ac:dyDescent="0.25">
      <c r="B215" s="21" t="str">
        <f t="shared" si="13"/>
        <v/>
      </c>
      <c r="C215" s="21" t="str">
        <f t="shared" si="12"/>
        <v/>
      </c>
      <c r="D215" s="16" t="str">
        <f t="shared" si="14"/>
        <v/>
      </c>
      <c r="E215" s="48" t="str">
        <f>IF((B214=""),"",IF((B214+$C$13&lt;=$C$12),D215-VLOOKUP(ROUND(C215,0),Costes!$B$19:$E$119,4,0),""))</f>
        <v/>
      </c>
    </row>
    <row r="216" spans="2:5" x14ac:dyDescent="0.25">
      <c r="B216" s="21" t="str">
        <f t="shared" si="13"/>
        <v/>
      </c>
      <c r="C216" s="21" t="str">
        <f t="shared" si="12"/>
        <v/>
      </c>
      <c r="D216" s="16" t="str">
        <f t="shared" si="14"/>
        <v/>
      </c>
      <c r="E216" s="48" t="str">
        <f>IF((B215=""),"",IF((B215+$C$13&lt;=$C$12),D216-VLOOKUP(ROUND(C216,0),Costes!$B$19:$E$119,4,0),""))</f>
        <v/>
      </c>
    </row>
    <row r="217" spans="2:5" x14ac:dyDescent="0.25">
      <c r="B217" s="21" t="str">
        <f t="shared" si="13"/>
        <v/>
      </c>
      <c r="C217" s="21" t="str">
        <f t="shared" si="12"/>
        <v/>
      </c>
      <c r="D217" s="16" t="str">
        <f t="shared" si="14"/>
        <v/>
      </c>
      <c r="E217" s="48" t="str">
        <f>IF((B216=""),"",IF((B216+$C$13&lt;=$C$12),D217-VLOOKUP(ROUND(C217,0),Costes!$B$19:$E$119,4,0),""))</f>
        <v/>
      </c>
    </row>
    <row r="218" spans="2:5" x14ac:dyDescent="0.25">
      <c r="B218" s="21" t="str">
        <f t="shared" si="13"/>
        <v/>
      </c>
      <c r="C218" s="21" t="str">
        <f t="shared" si="12"/>
        <v/>
      </c>
      <c r="D218" s="16" t="str">
        <f t="shared" si="14"/>
        <v/>
      </c>
      <c r="E218" s="48" t="str">
        <f>IF((B217=""),"",IF((B217+$C$13&lt;=$C$12),D218-VLOOKUP(ROUND(C218,0),Costes!$B$19:$E$119,4,0),""))</f>
        <v/>
      </c>
    </row>
    <row r="219" spans="2:5" x14ac:dyDescent="0.25">
      <c r="B219" s="21" t="str">
        <f t="shared" si="13"/>
        <v/>
      </c>
      <c r="C219" s="21" t="str">
        <f t="shared" si="12"/>
        <v/>
      </c>
      <c r="D219" s="16" t="str">
        <f t="shared" si="14"/>
        <v/>
      </c>
      <c r="E219" s="48" t="str">
        <f>IF((B218=""),"",IF((B218+$C$13&lt;=$C$12),D219-VLOOKUP(ROUND(C219,0),Costes!$B$19:$E$119,4,0),""))</f>
        <v/>
      </c>
    </row>
    <row r="220" spans="2:5" x14ac:dyDescent="0.25">
      <c r="B220" s="21" t="str">
        <f t="shared" si="13"/>
        <v/>
      </c>
      <c r="C220" s="21" t="str">
        <f t="shared" si="12"/>
        <v/>
      </c>
      <c r="D220" s="16" t="str">
        <f t="shared" si="14"/>
        <v/>
      </c>
      <c r="E220" s="48" t="str">
        <f>IF((B219=""),"",IF((B219+$C$13&lt;=$C$12),D220-VLOOKUP(ROUND(C220,0),Costes!$B$19:$E$119,4,0),""))</f>
        <v/>
      </c>
    </row>
    <row r="221" spans="2:5" x14ac:dyDescent="0.25">
      <c r="B221" s="21" t="str">
        <f t="shared" si="13"/>
        <v/>
      </c>
      <c r="C221" s="21" t="str">
        <f t="shared" si="12"/>
        <v/>
      </c>
      <c r="D221" s="16" t="str">
        <f t="shared" si="14"/>
        <v/>
      </c>
      <c r="E221" s="48" t="str">
        <f>IF((B220=""),"",IF((B220+$C$13&lt;=$C$12),D221-VLOOKUP(ROUND(C221,0),Costes!$B$19:$E$119,4,0),""))</f>
        <v/>
      </c>
    </row>
    <row r="222" spans="2:5" x14ac:dyDescent="0.25">
      <c r="B222" s="21" t="str">
        <f t="shared" si="13"/>
        <v/>
      </c>
      <c r="C222" s="21" t="str">
        <f t="shared" si="12"/>
        <v/>
      </c>
      <c r="D222" s="16" t="str">
        <f t="shared" si="14"/>
        <v/>
      </c>
      <c r="E222" s="48" t="str">
        <f>IF((B221=""),"",IF((B221+$C$13&lt;=$C$12),D222-VLOOKUP(ROUND(C222,0),Costes!$B$19:$E$119,4,0),""))</f>
        <v/>
      </c>
    </row>
    <row r="223" spans="2:5" x14ac:dyDescent="0.25">
      <c r="B223" s="21" t="str">
        <f t="shared" si="13"/>
        <v/>
      </c>
      <c r="C223" s="21" t="str">
        <f t="shared" si="12"/>
        <v/>
      </c>
      <c r="D223" s="16" t="str">
        <f t="shared" si="14"/>
        <v/>
      </c>
      <c r="E223" s="48" t="str">
        <f>IF((B222=""),"",IF((B222+$C$13&lt;=$C$12),D223-VLOOKUP(ROUND(C223,0),Costes!$B$19:$E$119,4,0),""))</f>
        <v/>
      </c>
    </row>
    <row r="224" spans="2:5" x14ac:dyDescent="0.25">
      <c r="B224" s="21" t="str">
        <f t="shared" si="13"/>
        <v/>
      </c>
      <c r="C224" s="21" t="str">
        <f t="shared" si="12"/>
        <v/>
      </c>
      <c r="D224" s="16" t="str">
        <f t="shared" si="14"/>
        <v/>
      </c>
      <c r="E224" s="48" t="str">
        <f>IF((B223=""),"",IF((B223+$C$13&lt;=$C$12),D224-VLOOKUP(ROUND(C224,0),Costes!$B$19:$E$119,4,0),""))</f>
        <v/>
      </c>
    </row>
    <row r="225" spans="2:5" x14ac:dyDescent="0.25">
      <c r="B225" s="21" t="str">
        <f t="shared" si="13"/>
        <v/>
      </c>
      <c r="C225" s="21" t="str">
        <f t="shared" si="12"/>
        <v/>
      </c>
      <c r="D225" s="16" t="str">
        <f t="shared" si="14"/>
        <v/>
      </c>
      <c r="E225" s="48" t="str">
        <f>IF((B224=""),"",IF((B224+$C$13&lt;=$C$12),D225-VLOOKUP(ROUND(C225,0),Costes!$B$19:$E$119,4,0),""))</f>
        <v/>
      </c>
    </row>
    <row r="226" spans="2:5" x14ac:dyDescent="0.25">
      <c r="B226" s="21" t="str">
        <f t="shared" si="13"/>
        <v/>
      </c>
      <c r="C226" s="21" t="str">
        <f t="shared" si="12"/>
        <v/>
      </c>
      <c r="D226" s="16" t="str">
        <f t="shared" si="14"/>
        <v/>
      </c>
      <c r="E226" s="48" t="str">
        <f>IF((B225=""),"",IF((B225+$C$13&lt;=$C$12),D226-VLOOKUP(ROUND(C226,0),Costes!$B$19:$E$119,4,0),""))</f>
        <v/>
      </c>
    </row>
    <row r="227" spans="2:5" x14ac:dyDescent="0.25">
      <c r="B227" s="21" t="str">
        <f t="shared" si="13"/>
        <v/>
      </c>
      <c r="C227" s="21" t="str">
        <f t="shared" si="12"/>
        <v/>
      </c>
      <c r="D227" s="16" t="str">
        <f t="shared" si="14"/>
        <v/>
      </c>
      <c r="E227" s="48" t="str">
        <f>IF((B226=""),"",IF((B226+$C$13&lt;=$C$12),D227-VLOOKUP(ROUND(C227,0),Costes!$B$19:$E$119,4,0),""))</f>
        <v/>
      </c>
    </row>
    <row r="228" spans="2:5" x14ac:dyDescent="0.25">
      <c r="B228" s="21" t="str">
        <f t="shared" si="13"/>
        <v/>
      </c>
      <c r="C228" s="21" t="str">
        <f t="shared" si="12"/>
        <v/>
      </c>
      <c r="D228" s="16" t="str">
        <f t="shared" si="14"/>
        <v/>
      </c>
      <c r="E228" s="48" t="str">
        <f>IF((B227=""),"",IF((B227+$C$13&lt;=$C$12),D228-VLOOKUP(ROUND(C228,0),Costes!$B$19:$E$119,4,0),""))</f>
        <v/>
      </c>
    </row>
    <row r="229" spans="2:5" x14ac:dyDescent="0.25">
      <c r="B229" s="21" t="str">
        <f t="shared" si="13"/>
        <v/>
      </c>
      <c r="C229" s="21" t="str">
        <f t="shared" si="12"/>
        <v/>
      </c>
      <c r="D229" s="16" t="str">
        <f t="shared" si="14"/>
        <v/>
      </c>
      <c r="E229" s="48" t="str">
        <f>IF((B228=""),"",IF((B228+$C$13&lt;=$C$12),D229-VLOOKUP(ROUND(C229,0),Costes!$B$19:$E$119,4,0),""))</f>
        <v/>
      </c>
    </row>
    <row r="230" spans="2:5" x14ac:dyDescent="0.25">
      <c r="B230" s="21" t="str">
        <f t="shared" si="13"/>
        <v/>
      </c>
      <c r="C230" s="21" t="str">
        <f t="shared" si="12"/>
        <v/>
      </c>
      <c r="D230" s="16" t="str">
        <f t="shared" si="14"/>
        <v/>
      </c>
      <c r="E230" s="48" t="str">
        <f>IF((B229=""),"",IF((B229+$C$13&lt;=$C$12),D230-VLOOKUP(ROUND(C230,0),Costes!$B$19:$E$119,4,0),""))</f>
        <v/>
      </c>
    </row>
    <row r="231" spans="2:5" x14ac:dyDescent="0.25">
      <c r="B231" s="21" t="str">
        <f t="shared" si="13"/>
        <v/>
      </c>
      <c r="C231" s="21" t="str">
        <f t="shared" si="12"/>
        <v/>
      </c>
      <c r="D231" s="16" t="str">
        <f t="shared" si="14"/>
        <v/>
      </c>
      <c r="E231" s="48" t="str">
        <f>IF((B230=""),"",IF((B230+$C$13&lt;=$C$12),D231-VLOOKUP(ROUND(C231,0),Costes!$B$19:$E$119,4,0),""))</f>
        <v/>
      </c>
    </row>
    <row r="232" spans="2:5" x14ac:dyDescent="0.25">
      <c r="B232" s="21" t="str">
        <f t="shared" si="13"/>
        <v/>
      </c>
      <c r="C232" s="21" t="str">
        <f t="shared" si="12"/>
        <v/>
      </c>
      <c r="D232" s="16" t="str">
        <f t="shared" si="14"/>
        <v/>
      </c>
      <c r="E232" s="48" t="str">
        <f>IF((B231=""),"",IF((B231+$C$13&lt;=$C$12),D232-VLOOKUP(ROUND(C232,0),Costes!$B$19:$E$119,4,0),""))</f>
        <v/>
      </c>
    </row>
    <row r="233" spans="2:5" x14ac:dyDescent="0.25">
      <c r="B233" s="21" t="str">
        <f t="shared" si="13"/>
        <v/>
      </c>
      <c r="C233" s="21" t="str">
        <f t="shared" si="12"/>
        <v/>
      </c>
      <c r="D233" s="16" t="str">
        <f t="shared" si="14"/>
        <v/>
      </c>
      <c r="E233" s="48" t="str">
        <f>IF((B232=""),"",IF((B232+$C$13&lt;=$C$12),D233-VLOOKUP(ROUND(C233,0),Costes!$B$19:$E$119,4,0),""))</f>
        <v/>
      </c>
    </row>
    <row r="234" spans="2:5" x14ac:dyDescent="0.25">
      <c r="B234" s="21" t="str">
        <f t="shared" si="13"/>
        <v/>
      </c>
      <c r="C234" s="21" t="str">
        <f t="shared" si="12"/>
        <v/>
      </c>
      <c r="D234" s="16" t="str">
        <f t="shared" si="14"/>
        <v/>
      </c>
      <c r="E234" s="48" t="str">
        <f>IF((B233=""),"",IF((B233+$C$13&lt;=$C$12),D234-VLOOKUP(ROUND(C234,0),Costes!$B$19:$E$119,4,0),""))</f>
        <v/>
      </c>
    </row>
    <row r="235" spans="2:5" x14ac:dyDescent="0.25">
      <c r="B235" s="21" t="str">
        <f t="shared" si="13"/>
        <v/>
      </c>
      <c r="C235" s="21" t="str">
        <f t="shared" si="12"/>
        <v/>
      </c>
      <c r="D235" s="16" t="str">
        <f t="shared" si="14"/>
        <v/>
      </c>
      <c r="E235" s="48" t="str">
        <f>IF((B234=""),"",IF((B234+$C$13&lt;=$C$12),D235-VLOOKUP(ROUND(C235,0),Costes!$B$19:$E$119,4,0),""))</f>
        <v/>
      </c>
    </row>
    <row r="236" spans="2:5" x14ac:dyDescent="0.25">
      <c r="B236" s="21" t="str">
        <f t="shared" si="13"/>
        <v/>
      </c>
      <c r="C236" s="21" t="str">
        <f t="shared" si="12"/>
        <v/>
      </c>
      <c r="D236" s="16" t="str">
        <f t="shared" si="14"/>
        <v/>
      </c>
      <c r="E236" s="48" t="str">
        <f>IF((B235=""),"",IF((B235+$C$13&lt;=$C$12),D236-VLOOKUP(ROUND(C236,0),Costes!$B$19:$E$119,4,0),""))</f>
        <v/>
      </c>
    </row>
    <row r="237" spans="2:5" x14ac:dyDescent="0.25">
      <c r="B237" s="21" t="str">
        <f t="shared" si="13"/>
        <v/>
      </c>
      <c r="C237" s="21" t="str">
        <f t="shared" si="12"/>
        <v/>
      </c>
      <c r="D237" s="16" t="str">
        <f t="shared" si="14"/>
        <v/>
      </c>
      <c r="E237" s="48" t="str">
        <f>IF((B236=""),"",IF((B236+$C$13&lt;=$C$12),D237-VLOOKUP(ROUND(C237,0),Costes!$B$19:$E$119,4,0),""))</f>
        <v/>
      </c>
    </row>
    <row r="238" spans="2:5" x14ac:dyDescent="0.25">
      <c r="B238" s="21" t="str">
        <f t="shared" si="13"/>
        <v/>
      </c>
      <c r="C238" s="21" t="str">
        <f t="shared" si="12"/>
        <v/>
      </c>
      <c r="D238" s="16" t="str">
        <f t="shared" si="14"/>
        <v/>
      </c>
      <c r="E238" s="48" t="str">
        <f>IF((B237=""),"",IF((B237+$C$13&lt;=$C$12),D238-VLOOKUP(ROUND(C238,0),Costes!$B$19:$E$119,4,0),""))</f>
        <v/>
      </c>
    </row>
    <row r="239" spans="2:5" x14ac:dyDescent="0.25">
      <c r="B239" s="21" t="str">
        <f t="shared" si="13"/>
        <v/>
      </c>
      <c r="C239" s="21" t="str">
        <f t="shared" si="12"/>
        <v/>
      </c>
      <c r="D239" s="16" t="str">
        <f t="shared" si="14"/>
        <v/>
      </c>
      <c r="E239" s="48" t="str">
        <f>IF((B238=""),"",IF((B238+$C$13&lt;=$C$12),D239-VLOOKUP(ROUND(C239,0),Costes!$B$19:$E$119,4,0),""))</f>
        <v/>
      </c>
    </row>
    <row r="240" spans="2:5" x14ac:dyDescent="0.25">
      <c r="B240" s="21" t="str">
        <f t="shared" si="13"/>
        <v/>
      </c>
      <c r="C240" s="21" t="str">
        <f t="shared" si="12"/>
        <v/>
      </c>
      <c r="D240" s="16" t="str">
        <f t="shared" si="14"/>
        <v/>
      </c>
      <c r="E240" s="48" t="str">
        <f>IF((B239=""),"",IF((B239+$C$13&lt;=$C$12),D240-VLOOKUP(ROUND(C240,0),Costes!$B$19:$E$119,4,0),""))</f>
        <v/>
      </c>
    </row>
    <row r="241" spans="2:5" x14ac:dyDescent="0.25">
      <c r="B241" s="21" t="str">
        <f t="shared" si="13"/>
        <v/>
      </c>
      <c r="C241" s="21" t="str">
        <f t="shared" si="12"/>
        <v/>
      </c>
      <c r="D241" s="16" t="str">
        <f t="shared" si="14"/>
        <v/>
      </c>
      <c r="E241" s="48" t="str">
        <f>IF((B240=""),"",IF((B240+$C$13&lt;=$C$12),D241-VLOOKUP(ROUND(C241,0),Costes!$B$19:$E$119,4,0),""))</f>
        <v/>
      </c>
    </row>
    <row r="242" spans="2:5" x14ac:dyDescent="0.25">
      <c r="B242" s="21" t="str">
        <f t="shared" si="13"/>
        <v/>
      </c>
      <c r="C242" s="21" t="str">
        <f t="shared" si="12"/>
        <v/>
      </c>
      <c r="D242" s="16" t="str">
        <f t="shared" si="14"/>
        <v/>
      </c>
      <c r="E242" s="48" t="str">
        <f>IF((B241=""),"",IF((B241+$C$13&lt;=$C$12),D242-VLOOKUP(ROUND(C242,0),Costes!$B$19:$E$119,4,0),""))</f>
        <v/>
      </c>
    </row>
    <row r="243" spans="2:5" x14ac:dyDescent="0.25">
      <c r="B243" s="21" t="str">
        <f t="shared" si="13"/>
        <v/>
      </c>
      <c r="C243" s="21" t="str">
        <f t="shared" si="12"/>
        <v/>
      </c>
      <c r="D243" s="16" t="str">
        <f t="shared" si="14"/>
        <v/>
      </c>
      <c r="E243" s="48" t="str">
        <f>IF((B242=""),"",IF((B242+$C$13&lt;=$C$12),D243-VLOOKUP(ROUND(C243,0),Costes!$B$19:$E$119,4,0),""))</f>
        <v/>
      </c>
    </row>
    <row r="244" spans="2:5" x14ac:dyDescent="0.25">
      <c r="B244" s="21" t="str">
        <f t="shared" si="13"/>
        <v/>
      </c>
      <c r="C244" s="21" t="str">
        <f t="shared" si="12"/>
        <v/>
      </c>
      <c r="D244" s="16" t="str">
        <f t="shared" si="14"/>
        <v/>
      </c>
      <c r="E244" s="48" t="str">
        <f>IF((B243=""),"",IF((B243+$C$13&lt;=$C$12),D244-VLOOKUP(ROUND(C244,0),Costes!$B$19:$E$119,4,0),""))</f>
        <v/>
      </c>
    </row>
    <row r="245" spans="2:5" x14ac:dyDescent="0.25">
      <c r="B245" s="21" t="str">
        <f t="shared" si="13"/>
        <v/>
      </c>
      <c r="C245" s="21" t="str">
        <f t="shared" si="12"/>
        <v/>
      </c>
      <c r="D245" s="16" t="str">
        <f t="shared" si="14"/>
        <v/>
      </c>
      <c r="E245" s="48" t="str">
        <f>IF((B244=""),"",IF((B244+$C$13&lt;=$C$12),D245-VLOOKUP(ROUND(C245,0),Costes!$B$19:$E$119,4,0),""))</f>
        <v/>
      </c>
    </row>
    <row r="246" spans="2:5" x14ac:dyDescent="0.25">
      <c r="B246" s="21" t="str">
        <f t="shared" si="13"/>
        <v/>
      </c>
      <c r="C246" s="21" t="str">
        <f t="shared" si="12"/>
        <v/>
      </c>
      <c r="D246" s="16" t="str">
        <f t="shared" si="14"/>
        <v/>
      </c>
      <c r="E246" s="48" t="str">
        <f>IF((B245=""),"",IF((B245+$C$13&lt;=$C$12),D246-VLOOKUP(ROUND(C246,0),Costes!$B$19:$E$119,4,0),""))</f>
        <v/>
      </c>
    </row>
    <row r="247" spans="2:5" x14ac:dyDescent="0.25">
      <c r="B247" s="21" t="str">
        <f t="shared" si="13"/>
        <v/>
      </c>
      <c r="C247" s="21" t="str">
        <f t="shared" si="12"/>
        <v/>
      </c>
      <c r="D247" s="16" t="str">
        <f t="shared" si="14"/>
        <v/>
      </c>
      <c r="E247" s="48" t="str">
        <f>IF((B246=""),"",IF((B246+$C$13&lt;=$C$12),D247-VLOOKUP(ROUND(C247,0),Costes!$B$19:$E$119,4,0),""))</f>
        <v/>
      </c>
    </row>
    <row r="248" spans="2:5" x14ac:dyDescent="0.25">
      <c r="B248" s="21" t="str">
        <f t="shared" si="13"/>
        <v/>
      </c>
      <c r="C248" s="21" t="str">
        <f t="shared" si="12"/>
        <v/>
      </c>
      <c r="D248" s="16" t="str">
        <f t="shared" si="14"/>
        <v/>
      </c>
      <c r="E248" s="48" t="str">
        <f>IF((B247=""),"",IF((B247+$C$13&lt;=$C$12),D248-VLOOKUP(ROUND(C248,0),Costes!$B$19:$E$119,4,0),""))</f>
        <v/>
      </c>
    </row>
    <row r="249" spans="2:5" x14ac:dyDescent="0.25">
      <c r="B249" s="21" t="str">
        <f t="shared" si="13"/>
        <v/>
      </c>
      <c r="C249" s="21" t="str">
        <f t="shared" si="12"/>
        <v/>
      </c>
      <c r="D249" s="16" t="str">
        <f t="shared" si="14"/>
        <v/>
      </c>
      <c r="E249" s="48" t="str">
        <f>IF((B248=""),"",IF((B248+$C$13&lt;=$C$12),D249-VLOOKUP(ROUND(C249,0),Costes!$B$19:$E$119,4,0),""))</f>
        <v/>
      </c>
    </row>
    <row r="250" spans="2:5" x14ac:dyDescent="0.25">
      <c r="B250" s="21" t="str">
        <f t="shared" si="13"/>
        <v/>
      </c>
      <c r="C250" s="21" t="str">
        <f t="shared" si="12"/>
        <v/>
      </c>
      <c r="D250" s="16" t="str">
        <f t="shared" si="14"/>
        <v/>
      </c>
      <c r="E250" s="48" t="str">
        <f>IF((B249=""),"",IF((B249+$C$13&lt;=$C$12),D250-VLOOKUP(ROUND(C250,0),Costes!$B$19:$E$119,4,0),""))</f>
        <v/>
      </c>
    </row>
    <row r="251" spans="2:5" x14ac:dyDescent="0.25">
      <c r="B251" s="21" t="str">
        <f t="shared" si="13"/>
        <v/>
      </c>
      <c r="C251" s="21" t="str">
        <f t="shared" si="12"/>
        <v/>
      </c>
      <c r="D251" s="16" t="str">
        <f t="shared" si="14"/>
        <v/>
      </c>
      <c r="E251" s="48" t="str">
        <f>IF((B250=""),"",IF((B250+$C$13&lt;=$C$12),D251-VLOOKUP(ROUND(C251,0),Costes!$B$19:$E$119,4,0),""))</f>
        <v/>
      </c>
    </row>
    <row r="252" spans="2:5" x14ac:dyDescent="0.25">
      <c r="B252" s="21" t="str">
        <f t="shared" si="13"/>
        <v/>
      </c>
      <c r="C252" s="21" t="str">
        <f t="shared" si="12"/>
        <v/>
      </c>
      <c r="D252" s="16" t="str">
        <f t="shared" si="14"/>
        <v/>
      </c>
      <c r="E252" s="48" t="str">
        <f>IF((B251=""),"",IF((B251+$C$13&lt;=$C$12),D252-VLOOKUP(ROUND(C252,0),Costes!$B$19:$E$119,4,0),""))</f>
        <v/>
      </c>
    </row>
    <row r="253" spans="2:5" x14ac:dyDescent="0.25">
      <c r="B253" s="21" t="str">
        <f t="shared" si="13"/>
        <v/>
      </c>
      <c r="C253" s="21" t="str">
        <f t="shared" si="12"/>
        <v/>
      </c>
      <c r="D253" s="16" t="str">
        <f t="shared" si="14"/>
        <v/>
      </c>
      <c r="E253" s="48" t="str">
        <f>IF((B252=""),"",IF((B252+$C$13&lt;=$C$12),D253-VLOOKUP(ROUND(C253,0),Costes!$B$19:$E$119,4,0),""))</f>
        <v/>
      </c>
    </row>
    <row r="254" spans="2:5" x14ac:dyDescent="0.25">
      <c r="B254" s="21" t="str">
        <f t="shared" si="13"/>
        <v/>
      </c>
      <c r="C254" s="21" t="str">
        <f t="shared" si="12"/>
        <v/>
      </c>
      <c r="D254" s="16" t="str">
        <f t="shared" si="14"/>
        <v/>
      </c>
      <c r="E254" s="48" t="str">
        <f>IF((B253=""),"",IF((B253+$C$13&lt;=$C$12),D254-VLOOKUP(ROUND(C254,0),Costes!$B$19:$E$119,4,0),""))</f>
        <v/>
      </c>
    </row>
    <row r="255" spans="2:5" x14ac:dyDescent="0.25">
      <c r="B255" s="21" t="str">
        <f t="shared" si="13"/>
        <v/>
      </c>
      <c r="C255" s="21" t="str">
        <f t="shared" si="12"/>
        <v/>
      </c>
      <c r="D255" s="16" t="str">
        <f t="shared" si="14"/>
        <v/>
      </c>
      <c r="E255" s="48" t="str">
        <f>IF((B254=""),"",IF((B254+$C$13&lt;=$C$12),D255-VLOOKUP(ROUND(C255,0),Costes!$B$19:$E$119,4,0),""))</f>
        <v/>
      </c>
    </row>
    <row r="256" spans="2:5" x14ac:dyDescent="0.25">
      <c r="B256" s="21" t="str">
        <f t="shared" si="13"/>
        <v/>
      </c>
      <c r="C256" s="21" t="str">
        <f t="shared" si="12"/>
        <v/>
      </c>
      <c r="D256" s="16" t="str">
        <f t="shared" si="14"/>
        <v/>
      </c>
      <c r="E256" s="48" t="str">
        <f>IF((B255=""),"",IF((B255+$C$13&lt;=$C$12),D256-VLOOKUP(ROUND(C256,0),Costes!$B$19:$E$119,4,0),""))</f>
        <v/>
      </c>
    </row>
    <row r="257" spans="2:5" x14ac:dyDescent="0.25">
      <c r="B257" s="21" t="str">
        <f t="shared" si="13"/>
        <v/>
      </c>
      <c r="C257" s="21" t="str">
        <f t="shared" si="12"/>
        <v/>
      </c>
      <c r="D257" s="16" t="str">
        <f t="shared" si="14"/>
        <v/>
      </c>
      <c r="E257" s="48" t="str">
        <f>IF((B256=""),"",IF((B256+$C$13&lt;=$C$12),D257-VLOOKUP(ROUND(C257,0),Costes!$B$19:$E$119,4,0),""))</f>
        <v/>
      </c>
    </row>
    <row r="258" spans="2:5" x14ac:dyDescent="0.25">
      <c r="B258" s="21" t="str">
        <f t="shared" si="13"/>
        <v/>
      </c>
      <c r="C258" s="21" t="str">
        <f t="shared" si="12"/>
        <v/>
      </c>
      <c r="D258" s="16" t="str">
        <f t="shared" si="14"/>
        <v/>
      </c>
      <c r="E258" s="48" t="str">
        <f>IF((B257=""),"",IF((B257+$C$13&lt;=$C$12),D258-VLOOKUP(ROUND(C258,0),Costes!$B$19:$E$119,4,0),""))</f>
        <v/>
      </c>
    </row>
    <row r="259" spans="2:5" x14ac:dyDescent="0.25">
      <c r="B259" s="21" t="str">
        <f t="shared" si="13"/>
        <v/>
      </c>
      <c r="C259" s="21" t="str">
        <f t="shared" si="12"/>
        <v/>
      </c>
      <c r="D259" s="16" t="str">
        <f t="shared" si="14"/>
        <v/>
      </c>
      <c r="E259" s="48" t="str">
        <f>IF((B258=""),"",IF((B258+$C$13&lt;=$C$12),D259-VLOOKUP(ROUND(C259,0),Costes!$B$19:$E$119,4,0),""))</f>
        <v/>
      </c>
    </row>
    <row r="260" spans="2:5" x14ac:dyDescent="0.25">
      <c r="B260" s="21" t="str">
        <f t="shared" si="13"/>
        <v/>
      </c>
      <c r="C260" s="21" t="str">
        <f t="shared" si="12"/>
        <v/>
      </c>
      <c r="D260" s="16" t="str">
        <f t="shared" si="14"/>
        <v/>
      </c>
      <c r="E260" s="48" t="str">
        <f>IF((B259=""),"",IF((B259+$C$13&lt;=$C$12),D260-VLOOKUP(ROUND(C260,0),Costes!$B$19:$E$119,4,0),""))</f>
        <v/>
      </c>
    </row>
    <row r="261" spans="2:5" x14ac:dyDescent="0.25">
      <c r="B261" s="21" t="str">
        <f t="shared" si="13"/>
        <v/>
      </c>
      <c r="C261" s="21" t="str">
        <f t="shared" si="12"/>
        <v/>
      </c>
      <c r="D261" s="16" t="str">
        <f t="shared" si="14"/>
        <v/>
      </c>
      <c r="E261" s="48" t="str">
        <f>IF((B260=""),"",IF((B260+$C$13&lt;=$C$12),D261-VLOOKUP(ROUND(C261,0),Costes!$B$19:$E$119,4,0),""))</f>
        <v/>
      </c>
    </row>
    <row r="262" spans="2:5" x14ac:dyDescent="0.25">
      <c r="B262" s="21" t="str">
        <f t="shared" si="13"/>
        <v/>
      </c>
      <c r="C262" s="21" t="str">
        <f t="shared" si="12"/>
        <v/>
      </c>
      <c r="D262" s="16" t="str">
        <f t="shared" si="14"/>
        <v/>
      </c>
      <c r="E262" s="48" t="str">
        <f>IF((B261=""),"",IF((B261+$C$13&lt;=$C$12),D262-VLOOKUP(ROUND(C262,0),Costes!$B$19:$E$119,4,0),""))</f>
        <v/>
      </c>
    </row>
    <row r="263" spans="2:5" x14ac:dyDescent="0.25">
      <c r="B263" s="21" t="str">
        <f t="shared" si="13"/>
        <v/>
      </c>
      <c r="C263" s="21" t="str">
        <f t="shared" si="12"/>
        <v/>
      </c>
      <c r="D263" s="16" t="str">
        <f t="shared" si="14"/>
        <v/>
      </c>
      <c r="E263" s="48" t="str">
        <f>IF((B262=""),"",IF((B262+$C$13&lt;=$C$12),D263-VLOOKUP(ROUND(C263,0),Costes!$B$19:$E$119,4,0),""))</f>
        <v/>
      </c>
    </row>
    <row r="264" spans="2:5" x14ac:dyDescent="0.25">
      <c r="B264" s="21" t="str">
        <f t="shared" si="13"/>
        <v/>
      </c>
      <c r="C264" s="21" t="str">
        <f t="shared" si="12"/>
        <v/>
      </c>
      <c r="D264" s="16" t="str">
        <f t="shared" si="14"/>
        <v/>
      </c>
      <c r="E264" s="48" t="str">
        <f>IF((B263=""),"",IF((B263+$C$13&lt;=$C$12),D264-VLOOKUP(ROUND(C264,0),Costes!$B$19:$E$119,4,0),""))</f>
        <v/>
      </c>
    </row>
    <row r="265" spans="2:5" x14ac:dyDescent="0.25">
      <c r="B265" s="21" t="str">
        <f t="shared" si="13"/>
        <v/>
      </c>
      <c r="C265" s="21" t="str">
        <f t="shared" si="12"/>
        <v/>
      </c>
      <c r="D265" s="16" t="str">
        <f t="shared" si="14"/>
        <v/>
      </c>
      <c r="E265" s="48" t="str">
        <f>IF((B264=""),"",IF((B264+$C$13&lt;=$C$12),D265-VLOOKUP(ROUND(C265,0),Costes!$B$19:$E$119,4,0),""))</f>
        <v/>
      </c>
    </row>
    <row r="266" spans="2:5" x14ac:dyDescent="0.25">
      <c r="B266" s="21" t="str">
        <f t="shared" si="13"/>
        <v/>
      </c>
      <c r="C266" s="21" t="str">
        <f t="shared" si="12"/>
        <v/>
      </c>
      <c r="D266" s="16" t="str">
        <f t="shared" si="14"/>
        <v/>
      </c>
      <c r="E266" s="48" t="str">
        <f>IF((B265=""),"",IF((B265+$C$13&lt;=$C$12),D266-VLOOKUP(ROUND(C266,0),Costes!$B$19:$E$119,4,0),""))</f>
        <v/>
      </c>
    </row>
    <row r="267" spans="2:5" x14ac:dyDescent="0.25">
      <c r="B267" s="21" t="str">
        <f t="shared" si="13"/>
        <v/>
      </c>
      <c r="C267" s="21" t="str">
        <f t="shared" si="12"/>
        <v/>
      </c>
      <c r="D267" s="16" t="str">
        <f t="shared" si="14"/>
        <v/>
      </c>
      <c r="E267" s="48" t="str">
        <f>IF((B266=""),"",IF((B266+$C$13&lt;=$C$12),D267-VLOOKUP(ROUND(C267,0),Costes!$B$19:$E$119,4,0),""))</f>
        <v/>
      </c>
    </row>
    <row r="268" spans="2:5" x14ac:dyDescent="0.25">
      <c r="B268" s="21" t="str">
        <f t="shared" si="13"/>
        <v/>
      </c>
      <c r="C268" s="21" t="str">
        <f t="shared" si="12"/>
        <v/>
      </c>
      <c r="D268" s="16" t="str">
        <f t="shared" si="14"/>
        <v/>
      </c>
      <c r="E268" s="48" t="str">
        <f>IF((B267=""),"",IF((B267+$C$13&lt;=$C$12),D268-VLOOKUP(ROUND(C268,0),Costes!$B$19:$E$119,4,0),""))</f>
        <v/>
      </c>
    </row>
    <row r="269" spans="2:5" x14ac:dyDescent="0.25">
      <c r="B269" s="21" t="str">
        <f t="shared" si="13"/>
        <v/>
      </c>
      <c r="C269" s="21" t="str">
        <f t="shared" si="12"/>
        <v/>
      </c>
      <c r="D269" s="16" t="str">
        <f t="shared" si="14"/>
        <v/>
      </c>
      <c r="E269" s="48" t="str">
        <f>IF((B268=""),"",IF((B268+$C$13&lt;=$C$12),D269-VLOOKUP(ROUND(C269,0),Costes!$B$19:$E$119,4,0),""))</f>
        <v/>
      </c>
    </row>
    <row r="270" spans="2:5" x14ac:dyDescent="0.25">
      <c r="B270" s="21" t="str">
        <f t="shared" si="13"/>
        <v/>
      </c>
      <c r="C270" s="21" t="str">
        <f t="shared" si="12"/>
        <v/>
      </c>
      <c r="D270" s="16" t="str">
        <f t="shared" si="14"/>
        <v/>
      </c>
      <c r="E270" s="48" t="str">
        <f>IF((B269=""),"",IF((B269+$C$13&lt;=$C$12),D270-VLOOKUP(ROUND(C270,0),Costes!$B$19:$E$119,4,0),""))</f>
        <v/>
      </c>
    </row>
    <row r="271" spans="2:5" x14ac:dyDescent="0.25">
      <c r="B271" s="21" t="str">
        <f t="shared" si="13"/>
        <v/>
      </c>
      <c r="C271" s="21" t="str">
        <f t="shared" si="12"/>
        <v/>
      </c>
      <c r="D271" s="16" t="str">
        <f t="shared" si="14"/>
        <v/>
      </c>
      <c r="E271" s="48" t="str">
        <f>IF((B270=""),"",IF((B270+$C$13&lt;=$C$12),D271-VLOOKUP(ROUND(C271,0),Costes!$B$19:$E$119,4,0),""))</f>
        <v/>
      </c>
    </row>
    <row r="272" spans="2:5" x14ac:dyDescent="0.25">
      <c r="B272" s="21" t="str">
        <f t="shared" si="13"/>
        <v/>
      </c>
      <c r="C272" s="21" t="str">
        <f t="shared" si="12"/>
        <v/>
      </c>
      <c r="D272" s="16" t="str">
        <f t="shared" si="14"/>
        <v/>
      </c>
      <c r="E272" s="48" t="str">
        <f>IF((B271=""),"",IF((B271+$C$13&lt;=$C$12),D272-VLOOKUP(ROUND(C272,0),Costes!$B$19:$E$119,4,0),""))</f>
        <v/>
      </c>
    </row>
    <row r="273" spans="2:5" x14ac:dyDescent="0.25">
      <c r="B273" s="21" t="str">
        <f t="shared" si="13"/>
        <v/>
      </c>
      <c r="C273" s="21" t="str">
        <f t="shared" si="12"/>
        <v/>
      </c>
      <c r="D273" s="16" t="str">
        <f t="shared" si="14"/>
        <v/>
      </c>
      <c r="E273" s="48" t="str">
        <f>IF((B272=""),"",IF((B272+$C$13&lt;=$C$12),D273-VLOOKUP(ROUND(C273,0),Costes!$B$19:$E$119,4,0),""))</f>
        <v/>
      </c>
    </row>
    <row r="274" spans="2:5" x14ac:dyDescent="0.25">
      <c r="B274" s="21" t="str">
        <f t="shared" si="13"/>
        <v/>
      </c>
      <c r="C274" s="21" t="str">
        <f t="shared" si="12"/>
        <v/>
      </c>
      <c r="D274" s="16" t="str">
        <f t="shared" si="14"/>
        <v/>
      </c>
      <c r="E274" s="48" t="str">
        <f>IF((B273=""),"",IF((B273+$C$13&lt;=$C$12),D274-VLOOKUP(ROUND(C274,0),Costes!$B$19:$E$119,4,0),""))</f>
        <v/>
      </c>
    </row>
    <row r="275" spans="2:5" x14ac:dyDescent="0.25">
      <c r="B275" s="21" t="str">
        <f t="shared" si="13"/>
        <v/>
      </c>
      <c r="C275" s="21" t="str">
        <f t="shared" si="12"/>
        <v/>
      </c>
      <c r="D275" s="16" t="str">
        <f t="shared" si="14"/>
        <v/>
      </c>
      <c r="E275" s="48" t="str">
        <f>IF((B274=""),"",IF((B274+$C$13&lt;=$C$12),D275-VLOOKUP(ROUND(C275,0),Costes!$B$19:$E$119,4,0),""))</f>
        <v/>
      </c>
    </row>
    <row r="276" spans="2:5" x14ac:dyDescent="0.25">
      <c r="B276" s="21" t="str">
        <f t="shared" si="13"/>
        <v/>
      </c>
      <c r="C276" s="21" t="str">
        <f t="shared" ref="C276:C339" si="15">IF(B276="","",IF($C$9="Linear",$C$10*B276+$D$10,IF($C$9="Cuadratica",B276^2+$D$10,IF($C$9="Logaritmica",LN(B276/$D$10),IF($C$9="Exponencial",EXP(B276/$D$10),IF($C$9="Cubica",B276^3+$D$10,IF($C$9="Radiz",SQRT(B276)+$D$10,(B276/$D$10)^$C$10)))))))</f>
        <v/>
      </c>
      <c r="D276" s="16" t="str">
        <f t="shared" si="14"/>
        <v/>
      </c>
      <c r="E276" s="48" t="str">
        <f>IF((B275=""),"",IF((B275+$C$13&lt;=$C$12),D276-VLOOKUP(ROUND(C276,0),Costes!$B$19:$E$119,4,0),""))</f>
        <v/>
      </c>
    </row>
    <row r="277" spans="2:5" x14ac:dyDescent="0.25">
      <c r="B277" s="21" t="str">
        <f t="shared" ref="B277:B340" si="16">IF((B276=""),"",IF((B276+$C$13&lt;=$C$12),(B276+$C$13),""))</f>
        <v/>
      </c>
      <c r="C277" s="21" t="str">
        <f t="shared" si="15"/>
        <v/>
      </c>
      <c r="D277" s="16" t="str">
        <f t="shared" ref="D277:D340" si="17">IF((B276=""),"",IF((B276+$C$13&lt;=$C$12),B277*C277,""))</f>
        <v/>
      </c>
      <c r="E277" s="48" t="str">
        <f>IF((B276=""),"",IF((B276+$C$13&lt;=$C$12),D277-VLOOKUP(ROUND(C277,0),Costes!$B$19:$E$119,4,0),""))</f>
        <v/>
      </c>
    </row>
    <row r="278" spans="2:5" x14ac:dyDescent="0.25">
      <c r="B278" s="21" t="str">
        <f t="shared" si="16"/>
        <v/>
      </c>
      <c r="C278" s="21" t="str">
        <f t="shared" si="15"/>
        <v/>
      </c>
      <c r="D278" s="16" t="str">
        <f t="shared" si="17"/>
        <v/>
      </c>
      <c r="E278" s="48" t="str">
        <f>IF((B277=""),"",IF((B277+$C$13&lt;=$C$12),D278-VLOOKUP(ROUND(C278,0),Costes!$B$19:$E$119,4,0),""))</f>
        <v/>
      </c>
    </row>
    <row r="279" spans="2:5" x14ac:dyDescent="0.25">
      <c r="B279" s="21" t="str">
        <f t="shared" si="16"/>
        <v/>
      </c>
      <c r="C279" s="21" t="str">
        <f t="shared" si="15"/>
        <v/>
      </c>
      <c r="D279" s="16" t="str">
        <f t="shared" si="17"/>
        <v/>
      </c>
      <c r="E279" s="48" t="str">
        <f>IF((B278=""),"",IF((B278+$C$13&lt;=$C$12),D279-VLOOKUP(ROUND(C279,0),Costes!$B$19:$E$119,4,0),""))</f>
        <v/>
      </c>
    </row>
    <row r="280" spans="2:5" x14ac:dyDescent="0.25">
      <c r="B280" s="21" t="str">
        <f t="shared" si="16"/>
        <v/>
      </c>
      <c r="C280" s="21" t="str">
        <f t="shared" si="15"/>
        <v/>
      </c>
      <c r="D280" s="16" t="str">
        <f t="shared" si="17"/>
        <v/>
      </c>
      <c r="E280" s="48" t="str">
        <f>IF((B279=""),"",IF((B279+$C$13&lt;=$C$12),D280-VLOOKUP(ROUND(C280,0),Costes!$B$19:$E$119,4,0),""))</f>
        <v/>
      </c>
    </row>
    <row r="281" spans="2:5" x14ac:dyDescent="0.25">
      <c r="B281" s="21" t="str">
        <f t="shared" si="16"/>
        <v/>
      </c>
      <c r="C281" s="21" t="str">
        <f t="shared" si="15"/>
        <v/>
      </c>
      <c r="D281" s="16" t="str">
        <f t="shared" si="17"/>
        <v/>
      </c>
      <c r="E281" s="48" t="str">
        <f>IF((B280=""),"",IF((B280+$C$13&lt;=$C$12),D281-VLOOKUP(ROUND(C281,0),Costes!$B$19:$E$119,4,0),""))</f>
        <v/>
      </c>
    </row>
    <row r="282" spans="2:5" x14ac:dyDescent="0.25">
      <c r="B282" s="21" t="str">
        <f t="shared" si="16"/>
        <v/>
      </c>
      <c r="C282" s="21" t="str">
        <f t="shared" si="15"/>
        <v/>
      </c>
      <c r="D282" s="16" t="str">
        <f t="shared" si="17"/>
        <v/>
      </c>
      <c r="E282" s="48" t="str">
        <f>IF((B281=""),"",IF((B281+$C$13&lt;=$C$12),D282-VLOOKUP(ROUND(C282,0),Costes!$B$19:$E$119,4,0),""))</f>
        <v/>
      </c>
    </row>
    <row r="283" spans="2:5" x14ac:dyDescent="0.25">
      <c r="B283" s="21" t="str">
        <f t="shared" si="16"/>
        <v/>
      </c>
      <c r="C283" s="21" t="str">
        <f t="shared" si="15"/>
        <v/>
      </c>
      <c r="D283" s="16" t="str">
        <f t="shared" si="17"/>
        <v/>
      </c>
      <c r="E283" s="48" t="str">
        <f>IF((B282=""),"",IF((B282+$C$13&lt;=$C$12),D283-VLOOKUP(ROUND(C283,0),Costes!$B$19:$E$119,4,0),""))</f>
        <v/>
      </c>
    </row>
    <row r="284" spans="2:5" x14ac:dyDescent="0.25">
      <c r="B284" s="21" t="str">
        <f t="shared" si="16"/>
        <v/>
      </c>
      <c r="C284" s="21" t="str">
        <f t="shared" si="15"/>
        <v/>
      </c>
      <c r="D284" s="16" t="str">
        <f t="shared" si="17"/>
        <v/>
      </c>
      <c r="E284" s="48" t="str">
        <f>IF((B283=""),"",IF((B283+$C$13&lt;=$C$12),D284-VLOOKUP(ROUND(C284,0),Costes!$B$19:$E$119,4,0),""))</f>
        <v/>
      </c>
    </row>
    <row r="285" spans="2:5" x14ac:dyDescent="0.25">
      <c r="B285" s="21" t="str">
        <f t="shared" si="16"/>
        <v/>
      </c>
      <c r="C285" s="21" t="str">
        <f t="shared" si="15"/>
        <v/>
      </c>
      <c r="D285" s="16" t="str">
        <f t="shared" si="17"/>
        <v/>
      </c>
      <c r="E285" s="48" t="str">
        <f>IF((B284=""),"",IF((B284+$C$13&lt;=$C$12),D285-VLOOKUP(ROUND(C285,0),Costes!$B$19:$E$119,4,0),""))</f>
        <v/>
      </c>
    </row>
    <row r="286" spans="2:5" x14ac:dyDescent="0.25">
      <c r="B286" s="21" t="str">
        <f t="shared" si="16"/>
        <v/>
      </c>
      <c r="C286" s="21" t="str">
        <f t="shared" si="15"/>
        <v/>
      </c>
      <c r="D286" s="16" t="str">
        <f t="shared" si="17"/>
        <v/>
      </c>
      <c r="E286" s="48" t="str">
        <f>IF((B285=""),"",IF((B285+$C$13&lt;=$C$12),D286-VLOOKUP(ROUND(C286,0),Costes!$B$19:$E$119,4,0),""))</f>
        <v/>
      </c>
    </row>
    <row r="287" spans="2:5" x14ac:dyDescent="0.25">
      <c r="B287" s="21" t="str">
        <f t="shared" si="16"/>
        <v/>
      </c>
      <c r="C287" s="21" t="str">
        <f t="shared" si="15"/>
        <v/>
      </c>
      <c r="D287" s="16" t="str">
        <f t="shared" si="17"/>
        <v/>
      </c>
      <c r="E287" s="48" t="str">
        <f>IF((B286=""),"",IF((B286+$C$13&lt;=$C$12),D287-VLOOKUP(ROUND(C287,0),Costes!$B$19:$E$119,4,0),""))</f>
        <v/>
      </c>
    </row>
    <row r="288" spans="2:5" x14ac:dyDescent="0.25">
      <c r="B288" s="21" t="str">
        <f t="shared" si="16"/>
        <v/>
      </c>
      <c r="C288" s="21" t="str">
        <f t="shared" si="15"/>
        <v/>
      </c>
      <c r="D288" s="16" t="str">
        <f t="shared" si="17"/>
        <v/>
      </c>
      <c r="E288" s="48" t="str">
        <f>IF((B287=""),"",IF((B287+$C$13&lt;=$C$12),D288-VLOOKUP(ROUND(C288,0),Costes!$B$19:$E$119,4,0),""))</f>
        <v/>
      </c>
    </row>
    <row r="289" spans="2:5" x14ac:dyDescent="0.25">
      <c r="B289" s="21" t="str">
        <f t="shared" si="16"/>
        <v/>
      </c>
      <c r="C289" s="21" t="str">
        <f t="shared" si="15"/>
        <v/>
      </c>
      <c r="D289" s="16" t="str">
        <f t="shared" si="17"/>
        <v/>
      </c>
      <c r="E289" s="48" t="str">
        <f>IF((B288=""),"",IF((B288+$C$13&lt;=$C$12),D289-VLOOKUP(ROUND(C289,0),Costes!$B$19:$E$119,4,0),""))</f>
        <v/>
      </c>
    </row>
    <row r="290" spans="2:5" x14ac:dyDescent="0.25">
      <c r="B290" s="21" t="str">
        <f t="shared" si="16"/>
        <v/>
      </c>
      <c r="C290" s="21" t="str">
        <f t="shared" si="15"/>
        <v/>
      </c>
      <c r="D290" s="16" t="str">
        <f t="shared" si="17"/>
        <v/>
      </c>
      <c r="E290" s="48" t="str">
        <f>IF((B289=""),"",IF((B289+$C$13&lt;=$C$12),D290-VLOOKUP(ROUND(C290,0),Costes!$B$19:$E$119,4,0),""))</f>
        <v/>
      </c>
    </row>
    <row r="291" spans="2:5" x14ac:dyDescent="0.25">
      <c r="B291" s="21" t="str">
        <f t="shared" si="16"/>
        <v/>
      </c>
      <c r="C291" s="21" t="str">
        <f t="shared" si="15"/>
        <v/>
      </c>
      <c r="D291" s="16" t="str">
        <f t="shared" si="17"/>
        <v/>
      </c>
      <c r="E291" s="48" t="str">
        <f>IF((B290=""),"",IF((B290+$C$13&lt;=$C$12),D291-VLOOKUP(ROUND(C291,0),Costes!$B$19:$E$119,4,0),""))</f>
        <v/>
      </c>
    </row>
    <row r="292" spans="2:5" x14ac:dyDescent="0.25">
      <c r="B292" s="21" t="str">
        <f t="shared" si="16"/>
        <v/>
      </c>
      <c r="C292" s="21" t="str">
        <f t="shared" si="15"/>
        <v/>
      </c>
      <c r="D292" s="16" t="str">
        <f t="shared" si="17"/>
        <v/>
      </c>
      <c r="E292" s="48" t="str">
        <f>IF((B291=""),"",IF((B291+$C$13&lt;=$C$12),D292-VLOOKUP(ROUND(C292,0),Costes!$B$19:$E$119,4,0),""))</f>
        <v/>
      </c>
    </row>
    <row r="293" spans="2:5" x14ac:dyDescent="0.25">
      <c r="B293" s="21" t="str">
        <f t="shared" si="16"/>
        <v/>
      </c>
      <c r="C293" s="21" t="str">
        <f t="shared" si="15"/>
        <v/>
      </c>
      <c r="D293" s="16" t="str">
        <f t="shared" si="17"/>
        <v/>
      </c>
      <c r="E293" s="48" t="str">
        <f>IF((B292=""),"",IF((B292+$C$13&lt;=$C$12),D293-VLOOKUP(ROUND(C293,0),Costes!$B$19:$E$119,4,0),""))</f>
        <v/>
      </c>
    </row>
    <row r="294" spans="2:5" x14ac:dyDescent="0.25">
      <c r="B294" s="21" t="str">
        <f t="shared" si="16"/>
        <v/>
      </c>
      <c r="C294" s="21" t="str">
        <f t="shared" si="15"/>
        <v/>
      </c>
      <c r="D294" s="16" t="str">
        <f t="shared" si="17"/>
        <v/>
      </c>
      <c r="E294" s="48" t="str">
        <f>IF((B293=""),"",IF((B293+$C$13&lt;=$C$12),D294-VLOOKUP(ROUND(C294,0),Costes!$B$19:$E$119,4,0),""))</f>
        <v/>
      </c>
    </row>
    <row r="295" spans="2:5" x14ac:dyDescent="0.25">
      <c r="B295" s="21" t="str">
        <f t="shared" si="16"/>
        <v/>
      </c>
      <c r="C295" s="21" t="str">
        <f t="shared" si="15"/>
        <v/>
      </c>
      <c r="D295" s="16" t="str">
        <f t="shared" si="17"/>
        <v/>
      </c>
      <c r="E295" s="48" t="str">
        <f>IF((B294=""),"",IF((B294+$C$13&lt;=$C$12),D295-VLOOKUP(ROUND(C295,0),Costes!$B$19:$E$119,4,0),""))</f>
        <v/>
      </c>
    </row>
    <row r="296" spans="2:5" x14ac:dyDescent="0.25">
      <c r="B296" s="21" t="str">
        <f t="shared" si="16"/>
        <v/>
      </c>
      <c r="C296" s="21" t="str">
        <f t="shared" si="15"/>
        <v/>
      </c>
      <c r="D296" s="16" t="str">
        <f t="shared" si="17"/>
        <v/>
      </c>
      <c r="E296" s="48" t="str">
        <f>IF((B295=""),"",IF((B295+$C$13&lt;=$C$12),D296-VLOOKUP(ROUND(C296,0),Costes!$B$19:$E$119,4,0),""))</f>
        <v/>
      </c>
    </row>
    <row r="297" spans="2:5" x14ac:dyDescent="0.25">
      <c r="B297" s="21" t="str">
        <f t="shared" si="16"/>
        <v/>
      </c>
      <c r="C297" s="21" t="str">
        <f t="shared" si="15"/>
        <v/>
      </c>
      <c r="D297" s="16" t="str">
        <f t="shared" si="17"/>
        <v/>
      </c>
      <c r="E297" s="48" t="str">
        <f>IF((B296=""),"",IF((B296+$C$13&lt;=$C$12),D297-VLOOKUP(ROUND(C297,0),Costes!$B$19:$E$119,4,0),""))</f>
        <v/>
      </c>
    </row>
    <row r="298" spans="2:5" x14ac:dyDescent="0.25">
      <c r="B298" s="21" t="str">
        <f t="shared" si="16"/>
        <v/>
      </c>
      <c r="C298" s="21" t="str">
        <f t="shared" si="15"/>
        <v/>
      </c>
      <c r="D298" s="16" t="str">
        <f t="shared" si="17"/>
        <v/>
      </c>
      <c r="E298" s="48" t="str">
        <f>IF((B297=""),"",IF((B297+$C$13&lt;=$C$12),D298-VLOOKUP(ROUND(C298,0),Costes!$B$19:$E$119,4,0),""))</f>
        <v/>
      </c>
    </row>
    <row r="299" spans="2:5" x14ac:dyDescent="0.25">
      <c r="B299" s="21" t="str">
        <f t="shared" si="16"/>
        <v/>
      </c>
      <c r="C299" s="21" t="str">
        <f t="shared" si="15"/>
        <v/>
      </c>
      <c r="D299" s="16" t="str">
        <f t="shared" si="17"/>
        <v/>
      </c>
      <c r="E299" s="48" t="str">
        <f>IF((B298=""),"",IF((B298+$C$13&lt;=$C$12),D299-VLOOKUP(ROUND(C299,0),Costes!$B$19:$E$119,4,0),""))</f>
        <v/>
      </c>
    </row>
    <row r="300" spans="2:5" x14ac:dyDescent="0.25">
      <c r="B300" s="21" t="str">
        <f t="shared" si="16"/>
        <v/>
      </c>
      <c r="C300" s="21" t="str">
        <f t="shared" si="15"/>
        <v/>
      </c>
      <c r="D300" s="16" t="str">
        <f t="shared" si="17"/>
        <v/>
      </c>
      <c r="E300" s="48" t="str">
        <f>IF((B299=""),"",IF((B299+$C$13&lt;=$C$12),D300-VLOOKUP(ROUND(C300,0),Costes!$B$19:$E$119,4,0),""))</f>
        <v/>
      </c>
    </row>
    <row r="301" spans="2:5" x14ac:dyDescent="0.25">
      <c r="B301" s="21" t="str">
        <f t="shared" si="16"/>
        <v/>
      </c>
      <c r="C301" s="21" t="str">
        <f t="shared" si="15"/>
        <v/>
      </c>
      <c r="D301" s="16" t="str">
        <f t="shared" si="17"/>
        <v/>
      </c>
      <c r="E301" s="48" t="str">
        <f>IF((B300=""),"",IF((B300+$C$13&lt;=$C$12),D301-VLOOKUP(ROUND(C301,0),Costes!$B$19:$E$119,4,0),""))</f>
        <v/>
      </c>
    </row>
    <row r="302" spans="2:5" x14ac:dyDescent="0.25">
      <c r="B302" s="21" t="str">
        <f t="shared" si="16"/>
        <v/>
      </c>
      <c r="C302" s="21" t="str">
        <f t="shared" si="15"/>
        <v/>
      </c>
      <c r="D302" s="16" t="str">
        <f t="shared" si="17"/>
        <v/>
      </c>
      <c r="E302" s="48" t="str">
        <f>IF((B301=""),"",IF((B301+$C$13&lt;=$C$12),D302-VLOOKUP(ROUND(C302,0),Costes!$B$19:$E$119,4,0),""))</f>
        <v/>
      </c>
    </row>
    <row r="303" spans="2:5" x14ac:dyDescent="0.25">
      <c r="B303" s="21" t="str">
        <f t="shared" si="16"/>
        <v/>
      </c>
      <c r="C303" s="21" t="str">
        <f t="shared" si="15"/>
        <v/>
      </c>
      <c r="D303" s="16" t="str">
        <f t="shared" si="17"/>
        <v/>
      </c>
      <c r="E303" s="48" t="str">
        <f>IF((B302=""),"",IF((B302+$C$13&lt;=$C$12),D303-VLOOKUP(ROUND(C303,0),Costes!$B$19:$E$119,4,0),""))</f>
        <v/>
      </c>
    </row>
    <row r="304" spans="2:5" x14ac:dyDescent="0.25">
      <c r="B304" s="21" t="str">
        <f t="shared" si="16"/>
        <v/>
      </c>
      <c r="C304" s="21" t="str">
        <f t="shared" si="15"/>
        <v/>
      </c>
      <c r="D304" s="16" t="str">
        <f t="shared" si="17"/>
        <v/>
      </c>
      <c r="E304" s="48" t="str">
        <f>IF((B303=""),"",IF((B303+$C$13&lt;=$C$12),D304-VLOOKUP(ROUND(C304,0),Costes!$B$19:$E$119,4,0),""))</f>
        <v/>
      </c>
    </row>
    <row r="305" spans="2:5" x14ac:dyDescent="0.25">
      <c r="B305" s="21" t="str">
        <f t="shared" si="16"/>
        <v/>
      </c>
      <c r="C305" s="21" t="str">
        <f t="shared" si="15"/>
        <v/>
      </c>
      <c r="D305" s="16" t="str">
        <f t="shared" si="17"/>
        <v/>
      </c>
      <c r="E305" s="48" t="str">
        <f>IF((B304=""),"",IF((B304+$C$13&lt;=$C$12),D305-VLOOKUP(ROUND(C305,0),Costes!$B$19:$E$119,4,0),""))</f>
        <v/>
      </c>
    </row>
    <row r="306" spans="2:5" x14ac:dyDescent="0.25">
      <c r="B306" s="21" t="str">
        <f t="shared" si="16"/>
        <v/>
      </c>
      <c r="C306" s="21" t="str">
        <f t="shared" si="15"/>
        <v/>
      </c>
      <c r="D306" s="16" t="str">
        <f t="shared" si="17"/>
        <v/>
      </c>
      <c r="E306" s="48" t="str">
        <f>IF((B305=""),"",IF((B305+$C$13&lt;=$C$12),D306-VLOOKUP(ROUND(C306,0),Costes!$B$19:$E$119,4,0),""))</f>
        <v/>
      </c>
    </row>
    <row r="307" spans="2:5" x14ac:dyDescent="0.25">
      <c r="B307" s="21" t="str">
        <f t="shared" si="16"/>
        <v/>
      </c>
      <c r="C307" s="21" t="str">
        <f t="shared" si="15"/>
        <v/>
      </c>
      <c r="D307" s="16" t="str">
        <f t="shared" si="17"/>
        <v/>
      </c>
      <c r="E307" s="48" t="str">
        <f>IF((B306=""),"",IF((B306+$C$13&lt;=$C$12),D307-VLOOKUP(ROUND(C307,0),Costes!$B$19:$E$119,4,0),""))</f>
        <v/>
      </c>
    </row>
    <row r="308" spans="2:5" x14ac:dyDescent="0.25">
      <c r="B308" s="21" t="str">
        <f t="shared" si="16"/>
        <v/>
      </c>
      <c r="C308" s="21" t="str">
        <f t="shared" si="15"/>
        <v/>
      </c>
      <c r="D308" s="16" t="str">
        <f t="shared" si="17"/>
        <v/>
      </c>
      <c r="E308" s="48" t="str">
        <f>IF((B307=""),"",IF((B307+$C$13&lt;=$C$12),D308-VLOOKUP(ROUND(C308,0),Costes!$B$19:$E$119,4,0),""))</f>
        <v/>
      </c>
    </row>
    <row r="309" spans="2:5" x14ac:dyDescent="0.25">
      <c r="B309" s="21" t="str">
        <f t="shared" si="16"/>
        <v/>
      </c>
      <c r="C309" s="21" t="str">
        <f t="shared" si="15"/>
        <v/>
      </c>
      <c r="D309" s="16" t="str">
        <f t="shared" si="17"/>
        <v/>
      </c>
      <c r="E309" s="48" t="str">
        <f>IF((B308=""),"",IF((B308+$C$13&lt;=$C$12),D309-VLOOKUP(ROUND(C309,0),Costes!$B$19:$E$119,4,0),""))</f>
        <v/>
      </c>
    </row>
    <row r="310" spans="2:5" x14ac:dyDescent="0.25">
      <c r="B310" s="21" t="str">
        <f t="shared" si="16"/>
        <v/>
      </c>
      <c r="C310" s="21" t="str">
        <f t="shared" si="15"/>
        <v/>
      </c>
      <c r="D310" s="16" t="str">
        <f t="shared" si="17"/>
        <v/>
      </c>
      <c r="E310" s="48" t="str">
        <f>IF((B309=""),"",IF((B309+$C$13&lt;=$C$12),D310-VLOOKUP(ROUND(C310,0),Costes!$B$19:$E$119,4,0),""))</f>
        <v/>
      </c>
    </row>
    <row r="311" spans="2:5" x14ac:dyDescent="0.25">
      <c r="B311" s="21" t="str">
        <f t="shared" si="16"/>
        <v/>
      </c>
      <c r="C311" s="21" t="str">
        <f t="shared" si="15"/>
        <v/>
      </c>
      <c r="D311" s="16" t="str">
        <f t="shared" si="17"/>
        <v/>
      </c>
      <c r="E311" s="48" t="str">
        <f>IF((B310=""),"",IF((B310+$C$13&lt;=$C$12),D311-VLOOKUP(ROUND(C311,0),Costes!$B$19:$E$119,4,0),""))</f>
        <v/>
      </c>
    </row>
    <row r="312" spans="2:5" x14ac:dyDescent="0.25">
      <c r="B312" s="21" t="str">
        <f t="shared" si="16"/>
        <v/>
      </c>
      <c r="C312" s="21" t="str">
        <f t="shared" si="15"/>
        <v/>
      </c>
      <c r="D312" s="16" t="str">
        <f t="shared" si="17"/>
        <v/>
      </c>
      <c r="E312" s="48" t="str">
        <f>IF((B311=""),"",IF((B311+$C$13&lt;=$C$12),D312-VLOOKUP(ROUND(C312,0),Costes!$B$19:$E$119,4,0),""))</f>
        <v/>
      </c>
    </row>
    <row r="313" spans="2:5" x14ac:dyDescent="0.25">
      <c r="B313" s="21" t="str">
        <f t="shared" si="16"/>
        <v/>
      </c>
      <c r="C313" s="21" t="str">
        <f t="shared" si="15"/>
        <v/>
      </c>
      <c r="D313" s="16" t="str">
        <f t="shared" si="17"/>
        <v/>
      </c>
      <c r="E313" s="48" t="str">
        <f>IF((B312=""),"",IF((B312+$C$13&lt;=$C$12),D313-VLOOKUP(ROUND(C313,0),Costes!$B$19:$E$119,4,0),""))</f>
        <v/>
      </c>
    </row>
    <row r="314" spans="2:5" x14ac:dyDescent="0.25">
      <c r="B314" s="21" t="str">
        <f t="shared" si="16"/>
        <v/>
      </c>
      <c r="C314" s="21" t="str">
        <f t="shared" si="15"/>
        <v/>
      </c>
      <c r="D314" s="16" t="str">
        <f t="shared" si="17"/>
        <v/>
      </c>
      <c r="E314" s="48" t="str">
        <f>IF((B313=""),"",IF((B313+$C$13&lt;=$C$12),D314-VLOOKUP(ROUND(C314,0),Costes!$B$19:$E$119,4,0),""))</f>
        <v/>
      </c>
    </row>
    <row r="315" spans="2:5" x14ac:dyDescent="0.25">
      <c r="B315" s="21" t="str">
        <f t="shared" si="16"/>
        <v/>
      </c>
      <c r="C315" s="21" t="str">
        <f t="shared" si="15"/>
        <v/>
      </c>
      <c r="D315" s="16" t="str">
        <f t="shared" si="17"/>
        <v/>
      </c>
      <c r="E315" s="48" t="str">
        <f>IF((B314=""),"",IF((B314+$C$13&lt;=$C$12),D315-VLOOKUP(ROUND(C315,0),Costes!$B$19:$E$119,4,0),""))</f>
        <v/>
      </c>
    </row>
    <row r="316" spans="2:5" x14ac:dyDescent="0.25">
      <c r="B316" s="21" t="str">
        <f t="shared" si="16"/>
        <v/>
      </c>
      <c r="C316" s="21" t="str">
        <f t="shared" si="15"/>
        <v/>
      </c>
      <c r="D316" s="16" t="str">
        <f t="shared" si="17"/>
        <v/>
      </c>
      <c r="E316" s="48" t="str">
        <f>IF((B315=""),"",IF((B315+$C$13&lt;=$C$12),D316-VLOOKUP(ROUND(C316,0),Costes!$B$19:$E$119,4,0),""))</f>
        <v/>
      </c>
    </row>
    <row r="317" spans="2:5" x14ac:dyDescent="0.25">
      <c r="B317" s="21" t="str">
        <f t="shared" si="16"/>
        <v/>
      </c>
      <c r="C317" s="21" t="str">
        <f t="shared" si="15"/>
        <v/>
      </c>
      <c r="D317" s="16" t="str">
        <f t="shared" si="17"/>
        <v/>
      </c>
      <c r="E317" s="48" t="str">
        <f>IF((B316=""),"",IF((B316+$C$13&lt;=$C$12),D317-VLOOKUP(ROUND(C317,0),Costes!$B$19:$E$119,4,0),""))</f>
        <v/>
      </c>
    </row>
    <row r="318" spans="2:5" x14ac:dyDescent="0.25">
      <c r="B318" s="21" t="str">
        <f t="shared" si="16"/>
        <v/>
      </c>
      <c r="C318" s="21" t="str">
        <f t="shared" si="15"/>
        <v/>
      </c>
      <c r="D318" s="16" t="str">
        <f t="shared" si="17"/>
        <v/>
      </c>
      <c r="E318" s="48" t="str">
        <f>IF((B317=""),"",IF((B317+$C$13&lt;=$C$12),D318-VLOOKUP(ROUND(C318,0),Costes!$B$19:$E$119,4,0),""))</f>
        <v/>
      </c>
    </row>
    <row r="319" spans="2:5" x14ac:dyDescent="0.25">
      <c r="B319" s="21" t="str">
        <f t="shared" si="16"/>
        <v/>
      </c>
      <c r="C319" s="21" t="str">
        <f t="shared" si="15"/>
        <v/>
      </c>
      <c r="D319" s="16" t="str">
        <f t="shared" si="17"/>
        <v/>
      </c>
      <c r="E319" s="48" t="str">
        <f>IF((B318=""),"",IF((B318+$C$13&lt;=$C$12),D319-VLOOKUP(ROUND(C319,0),Costes!$B$19:$E$119,4,0),""))</f>
        <v/>
      </c>
    </row>
    <row r="320" spans="2:5" x14ac:dyDescent="0.25">
      <c r="B320" s="21" t="str">
        <f t="shared" si="16"/>
        <v/>
      </c>
      <c r="C320" s="21" t="str">
        <f t="shared" si="15"/>
        <v/>
      </c>
      <c r="D320" s="16" t="str">
        <f t="shared" si="17"/>
        <v/>
      </c>
      <c r="E320" s="48" t="str">
        <f>IF((B319=""),"",IF((B319+$C$13&lt;=$C$12),D320-VLOOKUP(ROUND(C320,0),Costes!$B$19:$E$119,4,0),""))</f>
        <v/>
      </c>
    </row>
    <row r="321" spans="2:5" x14ac:dyDescent="0.25">
      <c r="B321" s="21" t="str">
        <f t="shared" si="16"/>
        <v/>
      </c>
      <c r="C321" s="21" t="str">
        <f t="shared" si="15"/>
        <v/>
      </c>
      <c r="D321" s="16" t="str">
        <f t="shared" si="17"/>
        <v/>
      </c>
      <c r="E321" s="48" t="str">
        <f>IF((B320=""),"",IF((B320+$C$13&lt;=$C$12),D321-VLOOKUP(ROUND(C321,0),Costes!$B$19:$E$119,4,0),""))</f>
        <v/>
      </c>
    </row>
    <row r="322" spans="2:5" x14ac:dyDescent="0.25">
      <c r="B322" s="21" t="str">
        <f t="shared" si="16"/>
        <v/>
      </c>
      <c r="C322" s="21" t="str">
        <f t="shared" si="15"/>
        <v/>
      </c>
      <c r="D322" s="16" t="str">
        <f t="shared" si="17"/>
        <v/>
      </c>
      <c r="E322" s="48" t="str">
        <f>IF((B321=""),"",IF((B321+$C$13&lt;=$C$12),D322-VLOOKUP(ROUND(C322,0),Costes!$B$19:$E$119,4,0),""))</f>
        <v/>
      </c>
    </row>
    <row r="323" spans="2:5" x14ac:dyDescent="0.25">
      <c r="B323" s="21" t="str">
        <f t="shared" si="16"/>
        <v/>
      </c>
      <c r="C323" s="21" t="str">
        <f t="shared" si="15"/>
        <v/>
      </c>
      <c r="D323" s="16" t="str">
        <f t="shared" si="17"/>
        <v/>
      </c>
      <c r="E323" s="48" t="str">
        <f>IF((B322=""),"",IF((B322+$C$13&lt;=$C$12),D323-VLOOKUP(ROUND(C323,0),Costes!$B$19:$E$119,4,0),""))</f>
        <v/>
      </c>
    </row>
    <row r="324" spans="2:5" x14ac:dyDescent="0.25">
      <c r="B324" s="21" t="str">
        <f t="shared" si="16"/>
        <v/>
      </c>
      <c r="C324" s="21" t="str">
        <f t="shared" si="15"/>
        <v/>
      </c>
      <c r="D324" s="16" t="str">
        <f t="shared" si="17"/>
        <v/>
      </c>
      <c r="E324" s="48" t="str">
        <f>IF((B323=""),"",IF((B323+$C$13&lt;=$C$12),D324-VLOOKUP(ROUND(C324,0),Costes!$B$19:$E$119,4,0),""))</f>
        <v/>
      </c>
    </row>
    <row r="325" spans="2:5" x14ac:dyDescent="0.25">
      <c r="B325" s="21" t="str">
        <f t="shared" si="16"/>
        <v/>
      </c>
      <c r="C325" s="21" t="str">
        <f t="shared" si="15"/>
        <v/>
      </c>
      <c r="D325" s="16" t="str">
        <f t="shared" si="17"/>
        <v/>
      </c>
      <c r="E325" s="48" t="str">
        <f>IF((B324=""),"",IF((B324+$C$13&lt;=$C$12),D325-VLOOKUP(ROUND(C325,0),Costes!$B$19:$E$119,4,0),""))</f>
        <v/>
      </c>
    </row>
    <row r="326" spans="2:5" x14ac:dyDescent="0.25">
      <c r="B326" s="21" t="str">
        <f t="shared" si="16"/>
        <v/>
      </c>
      <c r="C326" s="21" t="str">
        <f t="shared" si="15"/>
        <v/>
      </c>
      <c r="D326" s="16" t="str">
        <f t="shared" si="17"/>
        <v/>
      </c>
      <c r="E326" s="48" t="str">
        <f>IF((B325=""),"",IF((B325+$C$13&lt;=$C$12),D326-VLOOKUP(ROUND(C326,0),Costes!$B$19:$E$119,4,0),""))</f>
        <v/>
      </c>
    </row>
    <row r="327" spans="2:5" x14ac:dyDescent="0.25">
      <c r="B327" s="21" t="str">
        <f t="shared" si="16"/>
        <v/>
      </c>
      <c r="C327" s="21" t="str">
        <f t="shared" si="15"/>
        <v/>
      </c>
      <c r="D327" s="16" t="str">
        <f t="shared" si="17"/>
        <v/>
      </c>
      <c r="E327" s="48" t="str">
        <f>IF((B326=""),"",IF((B326+$C$13&lt;=$C$12),D327-VLOOKUP(ROUND(C327,0),Costes!$B$19:$E$119,4,0),""))</f>
        <v/>
      </c>
    </row>
    <row r="328" spans="2:5" x14ac:dyDescent="0.25">
      <c r="B328" s="21" t="str">
        <f t="shared" si="16"/>
        <v/>
      </c>
      <c r="C328" s="21" t="str">
        <f t="shared" si="15"/>
        <v/>
      </c>
      <c r="D328" s="16" t="str">
        <f t="shared" si="17"/>
        <v/>
      </c>
      <c r="E328" s="48" t="str">
        <f>IF((B327=""),"",IF((B327+$C$13&lt;=$C$12),D328-VLOOKUP(ROUND(C328,0),Costes!$B$19:$E$119,4,0),""))</f>
        <v/>
      </c>
    </row>
    <row r="329" spans="2:5" x14ac:dyDescent="0.25">
      <c r="B329" s="21" t="str">
        <f t="shared" si="16"/>
        <v/>
      </c>
      <c r="C329" s="21" t="str">
        <f t="shared" si="15"/>
        <v/>
      </c>
      <c r="D329" s="16" t="str">
        <f t="shared" si="17"/>
        <v/>
      </c>
      <c r="E329" s="48" t="str">
        <f>IF((B328=""),"",IF((B328+$C$13&lt;=$C$12),D329-VLOOKUP(ROUND(C329,0),Costes!$B$19:$E$119,4,0),""))</f>
        <v/>
      </c>
    </row>
    <row r="330" spans="2:5" x14ac:dyDescent="0.25">
      <c r="B330" s="21" t="str">
        <f t="shared" si="16"/>
        <v/>
      </c>
      <c r="C330" s="21" t="str">
        <f t="shared" si="15"/>
        <v/>
      </c>
      <c r="D330" s="16" t="str">
        <f t="shared" si="17"/>
        <v/>
      </c>
      <c r="E330" s="48" t="str">
        <f>IF((B329=""),"",IF((B329+$C$13&lt;=$C$12),D330-VLOOKUP(ROUND(C330,0),Costes!$B$19:$E$119,4,0),""))</f>
        <v/>
      </c>
    </row>
    <row r="331" spans="2:5" x14ac:dyDescent="0.25">
      <c r="B331" s="21" t="str">
        <f t="shared" si="16"/>
        <v/>
      </c>
      <c r="C331" s="21" t="str">
        <f t="shared" si="15"/>
        <v/>
      </c>
      <c r="D331" s="16" t="str">
        <f t="shared" si="17"/>
        <v/>
      </c>
      <c r="E331" s="48" t="str">
        <f>IF((B330=""),"",IF((B330+$C$13&lt;=$C$12),D331-VLOOKUP(ROUND(C331,0),Costes!$B$19:$E$119,4,0),""))</f>
        <v/>
      </c>
    </row>
    <row r="332" spans="2:5" x14ac:dyDescent="0.25">
      <c r="B332" s="21" t="str">
        <f t="shared" si="16"/>
        <v/>
      </c>
      <c r="C332" s="21" t="str">
        <f t="shared" si="15"/>
        <v/>
      </c>
      <c r="D332" s="16" t="str">
        <f t="shared" si="17"/>
        <v/>
      </c>
      <c r="E332" s="48" t="str">
        <f>IF((B331=""),"",IF((B331+$C$13&lt;=$C$12),D332-VLOOKUP(ROUND(C332,0),Costes!$B$19:$E$119,4,0),""))</f>
        <v/>
      </c>
    </row>
    <row r="333" spans="2:5" x14ac:dyDescent="0.25">
      <c r="B333" s="21" t="str">
        <f t="shared" si="16"/>
        <v/>
      </c>
      <c r="C333" s="21" t="str">
        <f t="shared" si="15"/>
        <v/>
      </c>
      <c r="D333" s="16" t="str">
        <f t="shared" si="17"/>
        <v/>
      </c>
      <c r="E333" s="48" t="str">
        <f>IF((B332=""),"",IF((B332+$C$13&lt;=$C$12),D333-VLOOKUP(ROUND(C333,0),Costes!$B$19:$E$119,4,0),""))</f>
        <v/>
      </c>
    </row>
    <row r="334" spans="2:5" x14ac:dyDescent="0.25">
      <c r="B334" s="21" t="str">
        <f t="shared" si="16"/>
        <v/>
      </c>
      <c r="C334" s="21" t="str">
        <f t="shared" si="15"/>
        <v/>
      </c>
      <c r="D334" s="16" t="str">
        <f t="shared" si="17"/>
        <v/>
      </c>
      <c r="E334" s="48" t="str">
        <f>IF((B333=""),"",IF((B333+$C$13&lt;=$C$12),D334-VLOOKUP(ROUND(C334,0),Costes!$B$19:$E$119,4,0),""))</f>
        <v/>
      </c>
    </row>
    <row r="335" spans="2:5" x14ac:dyDescent="0.25">
      <c r="B335" s="21" t="str">
        <f t="shared" si="16"/>
        <v/>
      </c>
      <c r="C335" s="21" t="str">
        <f t="shared" si="15"/>
        <v/>
      </c>
      <c r="D335" s="16" t="str">
        <f t="shared" si="17"/>
        <v/>
      </c>
      <c r="E335" s="48" t="str">
        <f>IF((B334=""),"",IF((B334+$C$13&lt;=$C$12),D335-VLOOKUP(ROUND(C335,0),Costes!$B$19:$E$119,4,0),""))</f>
        <v/>
      </c>
    </row>
    <row r="336" spans="2:5" x14ac:dyDescent="0.25">
      <c r="B336" s="21" t="str">
        <f t="shared" si="16"/>
        <v/>
      </c>
      <c r="C336" s="21" t="str">
        <f t="shared" si="15"/>
        <v/>
      </c>
      <c r="D336" s="16" t="str">
        <f t="shared" si="17"/>
        <v/>
      </c>
      <c r="E336" s="48" t="str">
        <f>IF((B335=""),"",IF((B335+$C$13&lt;=$C$12),D336-VLOOKUP(ROUND(C336,0),Costes!$B$19:$E$119,4,0),""))</f>
        <v/>
      </c>
    </row>
    <row r="337" spans="2:5" x14ac:dyDescent="0.25">
      <c r="B337" s="21" t="str">
        <f t="shared" si="16"/>
        <v/>
      </c>
      <c r="C337" s="21" t="str">
        <f t="shared" si="15"/>
        <v/>
      </c>
      <c r="D337" s="16" t="str">
        <f t="shared" si="17"/>
        <v/>
      </c>
      <c r="E337" s="48" t="str">
        <f>IF((B336=""),"",IF((B336+$C$13&lt;=$C$12),D337-VLOOKUP(ROUND(C337,0),Costes!$B$19:$E$119,4,0),""))</f>
        <v/>
      </c>
    </row>
    <row r="338" spans="2:5" x14ac:dyDescent="0.25">
      <c r="B338" s="21" t="str">
        <f t="shared" si="16"/>
        <v/>
      </c>
      <c r="C338" s="21" t="str">
        <f t="shared" si="15"/>
        <v/>
      </c>
      <c r="D338" s="16" t="str">
        <f t="shared" si="17"/>
        <v/>
      </c>
      <c r="E338" s="48" t="str">
        <f>IF((B337=""),"",IF((B337+$C$13&lt;=$C$12),D338-VLOOKUP(ROUND(C338,0),Costes!$B$19:$E$119,4,0),""))</f>
        <v/>
      </c>
    </row>
    <row r="339" spans="2:5" x14ac:dyDescent="0.25">
      <c r="B339" s="21" t="str">
        <f t="shared" si="16"/>
        <v/>
      </c>
      <c r="C339" s="21" t="str">
        <f t="shared" si="15"/>
        <v/>
      </c>
      <c r="D339" s="16" t="str">
        <f t="shared" si="17"/>
        <v/>
      </c>
      <c r="E339" s="48" t="str">
        <f>IF((B338=""),"",IF((B338+$C$13&lt;=$C$12),D339-VLOOKUP(ROUND(C339,0),Costes!$B$19:$E$119,4,0),""))</f>
        <v/>
      </c>
    </row>
    <row r="340" spans="2:5" x14ac:dyDescent="0.25">
      <c r="B340" s="21" t="str">
        <f t="shared" si="16"/>
        <v/>
      </c>
      <c r="C340" s="21" t="str">
        <f t="shared" ref="C340:C403" si="18">IF(B340="","",IF($C$9="Linear",$C$10*B340+$D$10,IF($C$9="Cuadratica",B340^2+$D$10,IF($C$9="Logaritmica",LN(B340/$D$10),IF($C$9="Exponencial",EXP(B340/$D$10),IF($C$9="Cubica",B340^3+$D$10,IF($C$9="Radiz",SQRT(B340)+$D$10,(B340/$D$10)^$C$10)))))))</f>
        <v/>
      </c>
      <c r="D340" s="16" t="str">
        <f t="shared" si="17"/>
        <v/>
      </c>
      <c r="E340" s="48" t="str">
        <f>IF((B339=""),"",IF((B339+$C$13&lt;=$C$12),D340-VLOOKUP(ROUND(C340,0),Costes!$B$19:$E$119,4,0),""))</f>
        <v/>
      </c>
    </row>
    <row r="341" spans="2:5" x14ac:dyDescent="0.25">
      <c r="B341" s="21" t="str">
        <f t="shared" ref="B341:B404" si="19">IF((B340=""),"",IF((B340+$C$13&lt;=$C$12),(B340+$C$13),""))</f>
        <v/>
      </c>
      <c r="C341" s="21" t="str">
        <f t="shared" si="18"/>
        <v/>
      </c>
      <c r="D341" s="16" t="str">
        <f t="shared" ref="D341:D404" si="20">IF((B340=""),"",IF((B340+$C$13&lt;=$C$12),B341*C341,""))</f>
        <v/>
      </c>
      <c r="E341" s="48" t="str">
        <f>IF((B340=""),"",IF((B340+$C$13&lt;=$C$12),D341-VLOOKUP(ROUND(C341,0),Costes!$B$19:$E$119,4,0),""))</f>
        <v/>
      </c>
    </row>
    <row r="342" spans="2:5" x14ac:dyDescent="0.25">
      <c r="B342" s="21" t="str">
        <f t="shared" si="19"/>
        <v/>
      </c>
      <c r="C342" s="21" t="str">
        <f t="shared" si="18"/>
        <v/>
      </c>
      <c r="D342" s="16" t="str">
        <f t="shared" si="20"/>
        <v/>
      </c>
      <c r="E342" s="48" t="str">
        <f>IF((B341=""),"",IF((B341+$C$13&lt;=$C$12),D342-VLOOKUP(ROUND(C342,0),Costes!$B$19:$E$119,4,0),""))</f>
        <v/>
      </c>
    </row>
    <row r="343" spans="2:5" x14ac:dyDescent="0.25">
      <c r="B343" s="21" t="str">
        <f t="shared" si="19"/>
        <v/>
      </c>
      <c r="C343" s="21" t="str">
        <f t="shared" si="18"/>
        <v/>
      </c>
      <c r="D343" s="16" t="str">
        <f t="shared" si="20"/>
        <v/>
      </c>
      <c r="E343" s="48" t="str">
        <f>IF((B342=""),"",IF((B342+$C$13&lt;=$C$12),D343-VLOOKUP(ROUND(C343,0),Costes!$B$19:$E$119,4,0),""))</f>
        <v/>
      </c>
    </row>
    <row r="344" spans="2:5" x14ac:dyDescent="0.25">
      <c r="B344" s="21" t="str">
        <f t="shared" si="19"/>
        <v/>
      </c>
      <c r="C344" s="21" t="str">
        <f t="shared" si="18"/>
        <v/>
      </c>
      <c r="D344" s="16" t="str">
        <f t="shared" si="20"/>
        <v/>
      </c>
      <c r="E344" s="48" t="str">
        <f>IF((B343=""),"",IF((B343+$C$13&lt;=$C$12),D344-VLOOKUP(ROUND(C344,0),Costes!$B$19:$E$119,4,0),""))</f>
        <v/>
      </c>
    </row>
    <row r="345" spans="2:5" x14ac:dyDescent="0.25">
      <c r="B345" s="21" t="str">
        <f t="shared" si="19"/>
        <v/>
      </c>
      <c r="C345" s="21" t="str">
        <f t="shared" si="18"/>
        <v/>
      </c>
      <c r="D345" s="16" t="str">
        <f t="shared" si="20"/>
        <v/>
      </c>
      <c r="E345" s="48" t="str">
        <f>IF((B344=""),"",IF((B344+$C$13&lt;=$C$12),D345-VLOOKUP(ROUND(C345,0),Costes!$B$19:$E$119,4,0),""))</f>
        <v/>
      </c>
    </row>
    <row r="346" spans="2:5" x14ac:dyDescent="0.25">
      <c r="B346" s="21" t="str">
        <f t="shared" si="19"/>
        <v/>
      </c>
      <c r="C346" s="21" t="str">
        <f t="shared" si="18"/>
        <v/>
      </c>
      <c r="D346" s="16" t="str">
        <f t="shared" si="20"/>
        <v/>
      </c>
      <c r="E346" s="48" t="str">
        <f>IF((B345=""),"",IF((B345+$C$13&lt;=$C$12),D346-VLOOKUP(ROUND(C346,0),Costes!$B$19:$E$119,4,0),""))</f>
        <v/>
      </c>
    </row>
    <row r="347" spans="2:5" x14ac:dyDescent="0.25">
      <c r="B347" s="21" t="str">
        <f t="shared" si="19"/>
        <v/>
      </c>
      <c r="C347" s="21" t="str">
        <f t="shared" si="18"/>
        <v/>
      </c>
      <c r="D347" s="16" t="str">
        <f t="shared" si="20"/>
        <v/>
      </c>
      <c r="E347" s="48" t="str">
        <f>IF((B346=""),"",IF((B346+$C$13&lt;=$C$12),D347-VLOOKUP(ROUND(C347,0),Costes!$B$19:$E$119,4,0),""))</f>
        <v/>
      </c>
    </row>
    <row r="348" spans="2:5" x14ac:dyDescent="0.25">
      <c r="B348" s="21" t="str">
        <f t="shared" si="19"/>
        <v/>
      </c>
      <c r="C348" s="21" t="str">
        <f t="shared" si="18"/>
        <v/>
      </c>
      <c r="D348" s="16" t="str">
        <f t="shared" si="20"/>
        <v/>
      </c>
      <c r="E348" s="48" t="str">
        <f>IF((B347=""),"",IF((B347+$C$13&lt;=$C$12),D348-VLOOKUP(ROUND(C348,0),Costes!$B$19:$E$119,4,0),""))</f>
        <v/>
      </c>
    </row>
    <row r="349" spans="2:5" x14ac:dyDescent="0.25">
      <c r="B349" s="21" t="str">
        <f t="shared" si="19"/>
        <v/>
      </c>
      <c r="C349" s="21" t="str">
        <f t="shared" si="18"/>
        <v/>
      </c>
      <c r="D349" s="16" t="str">
        <f t="shared" si="20"/>
        <v/>
      </c>
      <c r="E349" s="48" t="str">
        <f>IF((B348=""),"",IF((B348+$C$13&lt;=$C$12),D349-VLOOKUP(ROUND(C349,0),Costes!$B$19:$E$119,4,0),""))</f>
        <v/>
      </c>
    </row>
    <row r="350" spans="2:5" x14ac:dyDescent="0.25">
      <c r="B350" s="21" t="str">
        <f t="shared" si="19"/>
        <v/>
      </c>
      <c r="C350" s="21" t="str">
        <f t="shared" si="18"/>
        <v/>
      </c>
      <c r="D350" s="16" t="str">
        <f t="shared" si="20"/>
        <v/>
      </c>
      <c r="E350" s="48" t="str">
        <f>IF((B349=""),"",IF((B349+$C$13&lt;=$C$12),D350-VLOOKUP(ROUND(C350,0),Costes!$B$19:$E$119,4,0),""))</f>
        <v/>
      </c>
    </row>
    <row r="351" spans="2:5" x14ac:dyDescent="0.25">
      <c r="B351" s="21" t="str">
        <f t="shared" si="19"/>
        <v/>
      </c>
      <c r="C351" s="21" t="str">
        <f t="shared" si="18"/>
        <v/>
      </c>
      <c r="D351" s="16" t="str">
        <f t="shared" si="20"/>
        <v/>
      </c>
      <c r="E351" s="48" t="str">
        <f>IF((B350=""),"",IF((B350+$C$13&lt;=$C$12),D351-VLOOKUP(ROUND(C351,0),Costes!$B$19:$E$119,4,0),""))</f>
        <v/>
      </c>
    </row>
    <row r="352" spans="2:5" x14ac:dyDescent="0.25">
      <c r="B352" s="21" t="str">
        <f t="shared" si="19"/>
        <v/>
      </c>
      <c r="C352" s="21" t="str">
        <f t="shared" si="18"/>
        <v/>
      </c>
      <c r="D352" s="16" t="str">
        <f t="shared" si="20"/>
        <v/>
      </c>
      <c r="E352" s="48" t="str">
        <f>IF((B351=""),"",IF((B351+$C$13&lt;=$C$12),D352-VLOOKUP(ROUND(C352,0),Costes!$B$19:$E$119,4,0),""))</f>
        <v/>
      </c>
    </row>
    <row r="353" spans="2:5" x14ac:dyDescent="0.25">
      <c r="B353" s="21" t="str">
        <f t="shared" si="19"/>
        <v/>
      </c>
      <c r="C353" s="21" t="str">
        <f t="shared" si="18"/>
        <v/>
      </c>
      <c r="D353" s="16" t="str">
        <f t="shared" si="20"/>
        <v/>
      </c>
      <c r="E353" s="48" t="str">
        <f>IF((B352=""),"",IF((B352+$C$13&lt;=$C$12),D353-VLOOKUP(ROUND(C353,0),Costes!$B$19:$E$119,4,0),""))</f>
        <v/>
      </c>
    </row>
    <row r="354" spans="2:5" x14ac:dyDescent="0.25">
      <c r="B354" s="21" t="str">
        <f t="shared" si="19"/>
        <v/>
      </c>
      <c r="C354" s="21" t="str">
        <f t="shared" si="18"/>
        <v/>
      </c>
      <c r="D354" s="16" t="str">
        <f t="shared" si="20"/>
        <v/>
      </c>
      <c r="E354" s="48" t="str">
        <f>IF((B353=""),"",IF((B353+$C$13&lt;=$C$12),D354-VLOOKUP(ROUND(C354,0),Costes!$B$19:$E$119,4,0),""))</f>
        <v/>
      </c>
    </row>
    <row r="355" spans="2:5" x14ac:dyDescent="0.25">
      <c r="B355" s="21" t="str">
        <f t="shared" si="19"/>
        <v/>
      </c>
      <c r="C355" s="21" t="str">
        <f t="shared" si="18"/>
        <v/>
      </c>
      <c r="D355" s="16" t="str">
        <f t="shared" si="20"/>
        <v/>
      </c>
      <c r="E355" s="48" t="str">
        <f>IF((B354=""),"",IF((B354+$C$13&lt;=$C$12),D355-VLOOKUP(ROUND(C355,0),Costes!$B$19:$E$119,4,0),""))</f>
        <v/>
      </c>
    </row>
    <row r="356" spans="2:5" x14ac:dyDescent="0.25">
      <c r="B356" s="21" t="str">
        <f t="shared" si="19"/>
        <v/>
      </c>
      <c r="C356" s="21" t="str">
        <f t="shared" si="18"/>
        <v/>
      </c>
      <c r="D356" s="16" t="str">
        <f t="shared" si="20"/>
        <v/>
      </c>
      <c r="E356" s="48" t="str">
        <f>IF((B355=""),"",IF((B355+$C$13&lt;=$C$12),D356-VLOOKUP(ROUND(C356,0),Costes!$B$19:$E$119,4,0),""))</f>
        <v/>
      </c>
    </row>
    <row r="357" spans="2:5" x14ac:dyDescent="0.25">
      <c r="B357" s="21" t="str">
        <f t="shared" si="19"/>
        <v/>
      </c>
      <c r="C357" s="21" t="str">
        <f t="shared" si="18"/>
        <v/>
      </c>
      <c r="D357" s="16" t="str">
        <f t="shared" si="20"/>
        <v/>
      </c>
      <c r="E357" s="48" t="str">
        <f>IF((B356=""),"",IF((B356+$C$13&lt;=$C$12),D357-VLOOKUP(ROUND(C357,0),Costes!$B$19:$E$119,4,0),""))</f>
        <v/>
      </c>
    </row>
    <row r="358" spans="2:5" x14ac:dyDescent="0.25">
      <c r="B358" s="21" t="str">
        <f t="shared" si="19"/>
        <v/>
      </c>
      <c r="C358" s="21" t="str">
        <f t="shared" si="18"/>
        <v/>
      </c>
      <c r="D358" s="16" t="str">
        <f t="shared" si="20"/>
        <v/>
      </c>
      <c r="E358" s="48" t="str">
        <f>IF((B357=""),"",IF((B357+$C$13&lt;=$C$12),D358-VLOOKUP(ROUND(C358,0),Costes!$B$19:$E$119,4,0),""))</f>
        <v/>
      </c>
    </row>
    <row r="359" spans="2:5" x14ac:dyDescent="0.25">
      <c r="B359" s="21" t="str">
        <f t="shared" si="19"/>
        <v/>
      </c>
      <c r="C359" s="21" t="str">
        <f t="shared" si="18"/>
        <v/>
      </c>
      <c r="D359" s="16" t="str">
        <f t="shared" si="20"/>
        <v/>
      </c>
      <c r="E359" s="48" t="str">
        <f>IF((B358=""),"",IF((B358+$C$13&lt;=$C$12),D359-VLOOKUP(ROUND(C359,0),Costes!$B$19:$E$119,4,0),""))</f>
        <v/>
      </c>
    </row>
    <row r="360" spans="2:5" x14ac:dyDescent="0.25">
      <c r="B360" s="21" t="str">
        <f t="shared" si="19"/>
        <v/>
      </c>
      <c r="C360" s="21" t="str">
        <f t="shared" si="18"/>
        <v/>
      </c>
      <c r="D360" s="16" t="str">
        <f t="shared" si="20"/>
        <v/>
      </c>
      <c r="E360" s="48" t="str">
        <f>IF((B359=""),"",IF((B359+$C$13&lt;=$C$12),D360-VLOOKUP(ROUND(C360,0),Costes!$B$19:$E$119,4,0),""))</f>
        <v/>
      </c>
    </row>
    <row r="361" spans="2:5" x14ac:dyDescent="0.25">
      <c r="B361" s="21" t="str">
        <f t="shared" si="19"/>
        <v/>
      </c>
      <c r="C361" s="21" t="str">
        <f t="shared" si="18"/>
        <v/>
      </c>
      <c r="D361" s="16" t="str">
        <f t="shared" si="20"/>
        <v/>
      </c>
      <c r="E361" s="48" t="str">
        <f>IF((B360=""),"",IF((B360+$C$13&lt;=$C$12),D361-VLOOKUP(ROUND(C361,0),Costes!$B$19:$E$119,4,0),""))</f>
        <v/>
      </c>
    </row>
    <row r="362" spans="2:5" x14ac:dyDescent="0.25">
      <c r="B362" s="21" t="str">
        <f t="shared" si="19"/>
        <v/>
      </c>
      <c r="C362" s="21" t="str">
        <f t="shared" si="18"/>
        <v/>
      </c>
      <c r="D362" s="16" t="str">
        <f t="shared" si="20"/>
        <v/>
      </c>
      <c r="E362" s="48" t="str">
        <f>IF((B361=""),"",IF((B361+$C$13&lt;=$C$12),D362-VLOOKUP(ROUND(C362,0),Costes!$B$19:$E$119,4,0),""))</f>
        <v/>
      </c>
    </row>
    <row r="363" spans="2:5" x14ac:dyDescent="0.25">
      <c r="B363" s="21" t="str">
        <f t="shared" si="19"/>
        <v/>
      </c>
      <c r="C363" s="21" t="str">
        <f t="shared" si="18"/>
        <v/>
      </c>
      <c r="D363" s="16" t="str">
        <f t="shared" si="20"/>
        <v/>
      </c>
      <c r="E363" s="48" t="str">
        <f>IF((B362=""),"",IF((B362+$C$13&lt;=$C$12),D363-VLOOKUP(ROUND(C363,0),Costes!$B$19:$E$119,4,0),""))</f>
        <v/>
      </c>
    </row>
    <row r="364" spans="2:5" x14ac:dyDescent="0.25">
      <c r="B364" s="21" t="str">
        <f t="shared" si="19"/>
        <v/>
      </c>
      <c r="C364" s="21" t="str">
        <f t="shared" si="18"/>
        <v/>
      </c>
      <c r="D364" s="16" t="str">
        <f t="shared" si="20"/>
        <v/>
      </c>
      <c r="E364" s="48" t="str">
        <f>IF((B363=""),"",IF((B363+$C$13&lt;=$C$12),D364-VLOOKUP(ROUND(C364,0),Costes!$B$19:$E$119,4,0),""))</f>
        <v/>
      </c>
    </row>
    <row r="365" spans="2:5" x14ac:dyDescent="0.25">
      <c r="B365" s="21" t="str">
        <f t="shared" si="19"/>
        <v/>
      </c>
      <c r="C365" s="21" t="str">
        <f t="shared" si="18"/>
        <v/>
      </c>
      <c r="D365" s="16" t="str">
        <f t="shared" si="20"/>
        <v/>
      </c>
      <c r="E365" s="48" t="str">
        <f>IF((B364=""),"",IF((B364+$C$13&lt;=$C$12),D365-VLOOKUP(ROUND(C365,0),Costes!$B$19:$E$119,4,0),""))</f>
        <v/>
      </c>
    </row>
    <row r="366" spans="2:5" x14ac:dyDescent="0.25">
      <c r="B366" s="21" t="str">
        <f t="shared" si="19"/>
        <v/>
      </c>
      <c r="C366" s="21" t="str">
        <f t="shared" si="18"/>
        <v/>
      </c>
      <c r="D366" s="16" t="str">
        <f t="shared" si="20"/>
        <v/>
      </c>
      <c r="E366" s="48" t="str">
        <f>IF((B365=""),"",IF((B365+$C$13&lt;=$C$12),D366-VLOOKUP(ROUND(C366,0),Costes!$B$19:$E$119,4,0),""))</f>
        <v/>
      </c>
    </row>
    <row r="367" spans="2:5" x14ac:dyDescent="0.25">
      <c r="B367" s="21" t="str">
        <f t="shared" si="19"/>
        <v/>
      </c>
      <c r="C367" s="21" t="str">
        <f t="shared" si="18"/>
        <v/>
      </c>
      <c r="D367" s="16" t="str">
        <f t="shared" si="20"/>
        <v/>
      </c>
      <c r="E367" s="48" t="str">
        <f>IF((B366=""),"",IF((B366+$C$13&lt;=$C$12),D367-VLOOKUP(ROUND(C367,0),Costes!$B$19:$E$119,4,0),""))</f>
        <v/>
      </c>
    </row>
    <row r="368" spans="2:5" x14ac:dyDescent="0.25">
      <c r="B368" s="21" t="str">
        <f t="shared" si="19"/>
        <v/>
      </c>
      <c r="C368" s="21" t="str">
        <f t="shared" si="18"/>
        <v/>
      </c>
      <c r="D368" s="16" t="str">
        <f t="shared" si="20"/>
        <v/>
      </c>
      <c r="E368" s="48" t="str">
        <f>IF((B367=""),"",IF((B367+$C$13&lt;=$C$12),D368-VLOOKUP(ROUND(C368,0),Costes!$B$19:$E$119,4,0),""))</f>
        <v/>
      </c>
    </row>
    <row r="369" spans="2:5" x14ac:dyDescent="0.25">
      <c r="B369" s="21" t="str">
        <f t="shared" si="19"/>
        <v/>
      </c>
      <c r="C369" s="21" t="str">
        <f t="shared" si="18"/>
        <v/>
      </c>
      <c r="D369" s="16" t="str">
        <f t="shared" si="20"/>
        <v/>
      </c>
      <c r="E369" s="48" t="str">
        <f>IF((B368=""),"",IF((B368+$C$13&lt;=$C$12),D369-VLOOKUP(ROUND(C369,0),Costes!$B$19:$E$119,4,0),""))</f>
        <v/>
      </c>
    </row>
    <row r="370" spans="2:5" x14ac:dyDescent="0.25">
      <c r="B370" s="21" t="str">
        <f t="shared" si="19"/>
        <v/>
      </c>
      <c r="C370" s="21" t="str">
        <f t="shared" si="18"/>
        <v/>
      </c>
      <c r="D370" s="16" t="str">
        <f t="shared" si="20"/>
        <v/>
      </c>
      <c r="E370" s="48" t="str">
        <f>IF((B369=""),"",IF((B369+$C$13&lt;=$C$12),D370-VLOOKUP(ROUND(C370,0),Costes!$B$19:$E$119,4,0),""))</f>
        <v/>
      </c>
    </row>
    <row r="371" spans="2:5" x14ac:dyDescent="0.25">
      <c r="B371" s="21" t="str">
        <f t="shared" si="19"/>
        <v/>
      </c>
      <c r="C371" s="21" t="str">
        <f t="shared" si="18"/>
        <v/>
      </c>
      <c r="D371" s="16" t="str">
        <f t="shared" si="20"/>
        <v/>
      </c>
      <c r="E371" s="48" t="str">
        <f>IF((B370=""),"",IF((B370+$C$13&lt;=$C$12),D371-VLOOKUP(ROUND(C371,0),Costes!$B$19:$E$119,4,0),""))</f>
        <v/>
      </c>
    </row>
    <row r="372" spans="2:5" x14ac:dyDescent="0.25">
      <c r="B372" s="21" t="str">
        <f t="shared" si="19"/>
        <v/>
      </c>
      <c r="C372" s="21" t="str">
        <f t="shared" si="18"/>
        <v/>
      </c>
      <c r="D372" s="16" t="str">
        <f t="shared" si="20"/>
        <v/>
      </c>
      <c r="E372" s="48" t="str">
        <f>IF((B371=""),"",IF((B371+$C$13&lt;=$C$12),D372-VLOOKUP(ROUND(C372,0),Costes!$B$19:$E$119,4,0),""))</f>
        <v/>
      </c>
    </row>
    <row r="373" spans="2:5" x14ac:dyDescent="0.25">
      <c r="B373" s="21" t="str">
        <f t="shared" si="19"/>
        <v/>
      </c>
      <c r="C373" s="21" t="str">
        <f t="shared" si="18"/>
        <v/>
      </c>
      <c r="D373" s="16" t="str">
        <f t="shared" si="20"/>
        <v/>
      </c>
      <c r="E373" s="48" t="str">
        <f>IF((B372=""),"",IF((B372+$C$13&lt;=$C$12),D373-VLOOKUP(ROUND(C373,0),Costes!$B$19:$E$119,4,0),""))</f>
        <v/>
      </c>
    </row>
    <row r="374" spans="2:5" x14ac:dyDescent="0.25">
      <c r="B374" s="21" t="str">
        <f t="shared" si="19"/>
        <v/>
      </c>
      <c r="C374" s="21" t="str">
        <f t="shared" si="18"/>
        <v/>
      </c>
      <c r="D374" s="16" t="str">
        <f t="shared" si="20"/>
        <v/>
      </c>
      <c r="E374" s="48" t="str">
        <f>IF((B373=""),"",IF((B373+$C$13&lt;=$C$12),D374-VLOOKUP(ROUND(C374,0),Costes!$B$19:$E$119,4,0),""))</f>
        <v/>
      </c>
    </row>
    <row r="375" spans="2:5" x14ac:dyDescent="0.25">
      <c r="B375" s="21" t="str">
        <f t="shared" si="19"/>
        <v/>
      </c>
      <c r="C375" s="21" t="str">
        <f t="shared" si="18"/>
        <v/>
      </c>
      <c r="D375" s="16" t="str">
        <f t="shared" si="20"/>
        <v/>
      </c>
      <c r="E375" s="48" t="str">
        <f>IF((B374=""),"",IF((B374+$C$13&lt;=$C$12),D375-VLOOKUP(ROUND(C375,0),Costes!$B$19:$E$119,4,0),""))</f>
        <v/>
      </c>
    </row>
    <row r="376" spans="2:5" x14ac:dyDescent="0.25">
      <c r="B376" s="21" t="str">
        <f t="shared" si="19"/>
        <v/>
      </c>
      <c r="C376" s="21" t="str">
        <f t="shared" si="18"/>
        <v/>
      </c>
      <c r="D376" s="16" t="str">
        <f t="shared" si="20"/>
        <v/>
      </c>
      <c r="E376" s="48" t="str">
        <f>IF((B375=""),"",IF((B375+$C$13&lt;=$C$12),D376-VLOOKUP(ROUND(C376,0),Costes!$B$19:$E$119,4,0),""))</f>
        <v/>
      </c>
    </row>
    <row r="377" spans="2:5" x14ac:dyDescent="0.25">
      <c r="B377" s="21" t="str">
        <f t="shared" si="19"/>
        <v/>
      </c>
      <c r="C377" s="21" t="str">
        <f t="shared" si="18"/>
        <v/>
      </c>
      <c r="D377" s="16" t="str">
        <f t="shared" si="20"/>
        <v/>
      </c>
      <c r="E377" s="48" t="str">
        <f>IF((B376=""),"",IF((B376+$C$13&lt;=$C$12),D377-VLOOKUP(ROUND(C377,0),Costes!$B$19:$E$119,4,0),""))</f>
        <v/>
      </c>
    </row>
    <row r="378" spans="2:5" x14ac:dyDescent="0.25">
      <c r="B378" s="21" t="str">
        <f t="shared" si="19"/>
        <v/>
      </c>
      <c r="C378" s="21" t="str">
        <f t="shared" si="18"/>
        <v/>
      </c>
      <c r="D378" s="16" t="str">
        <f t="shared" si="20"/>
        <v/>
      </c>
      <c r="E378" s="48" t="str">
        <f>IF((B377=""),"",IF((B377+$C$13&lt;=$C$12),D378-VLOOKUP(ROUND(C378,0),Costes!$B$19:$E$119,4,0),""))</f>
        <v/>
      </c>
    </row>
    <row r="379" spans="2:5" x14ac:dyDescent="0.25">
      <c r="B379" s="21" t="str">
        <f t="shared" si="19"/>
        <v/>
      </c>
      <c r="C379" s="21" t="str">
        <f t="shared" si="18"/>
        <v/>
      </c>
      <c r="D379" s="16" t="str">
        <f t="shared" si="20"/>
        <v/>
      </c>
      <c r="E379" s="48" t="str">
        <f>IF((B378=""),"",IF((B378+$C$13&lt;=$C$12),D379-VLOOKUP(ROUND(C379,0),Costes!$B$19:$E$119,4,0),""))</f>
        <v/>
      </c>
    </row>
    <row r="380" spans="2:5" x14ac:dyDescent="0.25">
      <c r="B380" s="21" t="str">
        <f t="shared" si="19"/>
        <v/>
      </c>
      <c r="C380" s="21" t="str">
        <f t="shared" si="18"/>
        <v/>
      </c>
      <c r="D380" s="16" t="str">
        <f t="shared" si="20"/>
        <v/>
      </c>
      <c r="E380" s="48" t="str">
        <f>IF((B379=""),"",IF((B379+$C$13&lt;=$C$12),D380-VLOOKUP(ROUND(C380,0),Costes!$B$19:$E$119,4,0),""))</f>
        <v/>
      </c>
    </row>
    <row r="381" spans="2:5" x14ac:dyDescent="0.25">
      <c r="B381" s="21" t="str">
        <f t="shared" si="19"/>
        <v/>
      </c>
      <c r="C381" s="21" t="str">
        <f t="shared" si="18"/>
        <v/>
      </c>
      <c r="D381" s="16" t="str">
        <f t="shared" si="20"/>
        <v/>
      </c>
      <c r="E381" s="48" t="str">
        <f>IF((B380=""),"",IF((B380+$C$13&lt;=$C$12),D381-VLOOKUP(ROUND(C381,0),Costes!$B$19:$E$119,4,0),""))</f>
        <v/>
      </c>
    </row>
    <row r="382" spans="2:5" x14ac:dyDescent="0.25">
      <c r="B382" s="21" t="str">
        <f t="shared" si="19"/>
        <v/>
      </c>
      <c r="C382" s="21" t="str">
        <f t="shared" si="18"/>
        <v/>
      </c>
      <c r="D382" s="16" t="str">
        <f t="shared" si="20"/>
        <v/>
      </c>
      <c r="E382" s="48" t="str">
        <f>IF((B381=""),"",IF((B381+$C$13&lt;=$C$12),D382-VLOOKUP(ROUND(C382,0),Costes!$B$19:$E$119,4,0),""))</f>
        <v/>
      </c>
    </row>
    <row r="383" spans="2:5" x14ac:dyDescent="0.25">
      <c r="B383" s="21" t="str">
        <f t="shared" si="19"/>
        <v/>
      </c>
      <c r="C383" s="21" t="str">
        <f t="shared" si="18"/>
        <v/>
      </c>
      <c r="D383" s="16" t="str">
        <f t="shared" si="20"/>
        <v/>
      </c>
      <c r="E383" s="48" t="str">
        <f>IF((B382=""),"",IF((B382+$C$13&lt;=$C$12),D383-VLOOKUP(ROUND(C383,0),Costes!$B$19:$E$119,4,0),""))</f>
        <v/>
      </c>
    </row>
    <row r="384" spans="2:5" x14ac:dyDescent="0.25">
      <c r="B384" s="21" t="str">
        <f t="shared" si="19"/>
        <v/>
      </c>
      <c r="C384" s="21" t="str">
        <f t="shared" si="18"/>
        <v/>
      </c>
      <c r="D384" s="16" t="str">
        <f t="shared" si="20"/>
        <v/>
      </c>
      <c r="E384" s="48" t="str">
        <f>IF((B383=""),"",IF((B383+$C$13&lt;=$C$12),D384-VLOOKUP(ROUND(C384,0),Costes!$B$19:$E$119,4,0),""))</f>
        <v/>
      </c>
    </row>
    <row r="385" spans="2:5" x14ac:dyDescent="0.25">
      <c r="B385" s="21" t="str">
        <f t="shared" si="19"/>
        <v/>
      </c>
      <c r="C385" s="21" t="str">
        <f t="shared" si="18"/>
        <v/>
      </c>
      <c r="D385" s="16" t="str">
        <f t="shared" si="20"/>
        <v/>
      </c>
      <c r="E385" s="48" t="str">
        <f>IF((B384=""),"",IF((B384+$C$13&lt;=$C$12),D385-VLOOKUP(ROUND(C385,0),Costes!$B$19:$E$119,4,0),""))</f>
        <v/>
      </c>
    </row>
    <row r="386" spans="2:5" x14ac:dyDescent="0.25">
      <c r="B386" s="21" t="str">
        <f t="shared" si="19"/>
        <v/>
      </c>
      <c r="C386" s="21" t="str">
        <f t="shared" si="18"/>
        <v/>
      </c>
      <c r="D386" s="16" t="str">
        <f t="shared" si="20"/>
        <v/>
      </c>
      <c r="E386" s="48" t="str">
        <f>IF((B385=""),"",IF((B385+$C$13&lt;=$C$12),D386-VLOOKUP(ROUND(C386,0),Costes!$B$19:$E$119,4,0),""))</f>
        <v/>
      </c>
    </row>
    <row r="387" spans="2:5" x14ac:dyDescent="0.25">
      <c r="B387" s="21" t="str">
        <f t="shared" si="19"/>
        <v/>
      </c>
      <c r="C387" s="21" t="str">
        <f t="shared" si="18"/>
        <v/>
      </c>
      <c r="D387" s="16" t="str">
        <f t="shared" si="20"/>
        <v/>
      </c>
      <c r="E387" s="48" t="str">
        <f>IF((B386=""),"",IF((B386+$C$13&lt;=$C$12),D387-VLOOKUP(ROUND(C387,0),Costes!$B$19:$E$119,4,0),""))</f>
        <v/>
      </c>
    </row>
    <row r="388" spans="2:5" x14ac:dyDescent="0.25">
      <c r="B388" s="21" t="str">
        <f t="shared" si="19"/>
        <v/>
      </c>
      <c r="C388" s="21" t="str">
        <f t="shared" si="18"/>
        <v/>
      </c>
      <c r="D388" s="16" t="str">
        <f t="shared" si="20"/>
        <v/>
      </c>
      <c r="E388" s="48" t="str">
        <f>IF((B387=""),"",IF((B387+$C$13&lt;=$C$12),D388-VLOOKUP(ROUND(C388,0),Costes!$B$19:$E$119,4,0),""))</f>
        <v/>
      </c>
    </row>
    <row r="389" spans="2:5" x14ac:dyDescent="0.25">
      <c r="B389" s="21" t="str">
        <f t="shared" si="19"/>
        <v/>
      </c>
      <c r="C389" s="21" t="str">
        <f t="shared" si="18"/>
        <v/>
      </c>
      <c r="D389" s="16" t="str">
        <f t="shared" si="20"/>
        <v/>
      </c>
      <c r="E389" s="48" t="str">
        <f>IF((B388=""),"",IF((B388+$C$13&lt;=$C$12),D389-VLOOKUP(ROUND(C389,0),Costes!$B$19:$E$119,4,0),""))</f>
        <v/>
      </c>
    </row>
    <row r="390" spans="2:5" x14ac:dyDescent="0.25">
      <c r="B390" s="21" t="str">
        <f t="shared" si="19"/>
        <v/>
      </c>
      <c r="C390" s="21" t="str">
        <f t="shared" si="18"/>
        <v/>
      </c>
      <c r="D390" s="16" t="str">
        <f t="shared" si="20"/>
        <v/>
      </c>
      <c r="E390" s="48" t="str">
        <f>IF((B389=""),"",IF((B389+$C$13&lt;=$C$12),D390-VLOOKUP(ROUND(C390,0),Costes!$B$19:$E$119,4,0),""))</f>
        <v/>
      </c>
    </row>
    <row r="391" spans="2:5" x14ac:dyDescent="0.25">
      <c r="B391" s="21" t="str">
        <f t="shared" si="19"/>
        <v/>
      </c>
      <c r="C391" s="21" t="str">
        <f t="shared" si="18"/>
        <v/>
      </c>
      <c r="D391" s="16" t="str">
        <f t="shared" si="20"/>
        <v/>
      </c>
      <c r="E391" s="48" t="str">
        <f>IF((B390=""),"",IF((B390+$C$13&lt;=$C$12),D391-VLOOKUP(ROUND(C391,0),Costes!$B$19:$E$119,4,0),""))</f>
        <v/>
      </c>
    </row>
    <row r="392" spans="2:5" x14ac:dyDescent="0.25">
      <c r="B392" s="21" t="str">
        <f t="shared" si="19"/>
        <v/>
      </c>
      <c r="C392" s="21" t="str">
        <f t="shared" si="18"/>
        <v/>
      </c>
      <c r="D392" s="16" t="str">
        <f t="shared" si="20"/>
        <v/>
      </c>
      <c r="E392" s="48" t="str">
        <f>IF((B391=""),"",IF((B391+$C$13&lt;=$C$12),D392-VLOOKUP(ROUND(C392,0),Costes!$B$19:$E$119,4,0),""))</f>
        <v/>
      </c>
    </row>
    <row r="393" spans="2:5" x14ac:dyDescent="0.25">
      <c r="B393" s="21" t="str">
        <f t="shared" si="19"/>
        <v/>
      </c>
      <c r="C393" s="21" t="str">
        <f t="shared" si="18"/>
        <v/>
      </c>
      <c r="D393" s="16" t="str">
        <f t="shared" si="20"/>
        <v/>
      </c>
      <c r="E393" s="48" t="str">
        <f>IF((B392=""),"",IF((B392+$C$13&lt;=$C$12),D393-VLOOKUP(ROUND(C393,0),Costes!$B$19:$E$119,4,0),""))</f>
        <v/>
      </c>
    </row>
    <row r="394" spans="2:5" x14ac:dyDescent="0.25">
      <c r="B394" s="21" t="str">
        <f t="shared" si="19"/>
        <v/>
      </c>
      <c r="C394" s="21" t="str">
        <f t="shared" si="18"/>
        <v/>
      </c>
      <c r="D394" s="16" t="str">
        <f t="shared" si="20"/>
        <v/>
      </c>
      <c r="E394" s="48" t="str">
        <f>IF((B393=""),"",IF((B393+$C$13&lt;=$C$12),D394-VLOOKUP(ROUND(C394,0),Costes!$B$19:$E$119,4,0),""))</f>
        <v/>
      </c>
    </row>
    <row r="395" spans="2:5" x14ac:dyDescent="0.25">
      <c r="B395" s="21" t="str">
        <f t="shared" si="19"/>
        <v/>
      </c>
      <c r="C395" s="21" t="str">
        <f t="shared" si="18"/>
        <v/>
      </c>
      <c r="D395" s="16" t="str">
        <f t="shared" si="20"/>
        <v/>
      </c>
      <c r="E395" s="48" t="str">
        <f>IF((B394=""),"",IF((B394+$C$13&lt;=$C$12),D395-VLOOKUP(ROUND(C395,0),Costes!$B$19:$E$119,4,0),""))</f>
        <v/>
      </c>
    </row>
    <row r="396" spans="2:5" x14ac:dyDescent="0.25">
      <c r="B396" s="21" t="str">
        <f t="shared" si="19"/>
        <v/>
      </c>
      <c r="C396" s="21" t="str">
        <f t="shared" si="18"/>
        <v/>
      </c>
      <c r="D396" s="16" t="str">
        <f t="shared" si="20"/>
        <v/>
      </c>
      <c r="E396" s="48" t="str">
        <f>IF((B395=""),"",IF((B395+$C$13&lt;=$C$12),D396-VLOOKUP(ROUND(C396,0),Costes!$B$19:$E$119,4,0),""))</f>
        <v/>
      </c>
    </row>
    <row r="397" spans="2:5" x14ac:dyDescent="0.25">
      <c r="B397" s="21" t="str">
        <f t="shared" si="19"/>
        <v/>
      </c>
      <c r="C397" s="21" t="str">
        <f t="shared" si="18"/>
        <v/>
      </c>
      <c r="D397" s="16" t="str">
        <f t="shared" si="20"/>
        <v/>
      </c>
      <c r="E397" s="48" t="str">
        <f>IF((B396=""),"",IF((B396+$C$13&lt;=$C$12),D397-VLOOKUP(ROUND(C397,0),Costes!$B$19:$E$119,4,0),""))</f>
        <v/>
      </c>
    </row>
    <row r="398" spans="2:5" x14ac:dyDescent="0.25">
      <c r="B398" s="21" t="str">
        <f t="shared" si="19"/>
        <v/>
      </c>
      <c r="C398" s="21" t="str">
        <f t="shared" si="18"/>
        <v/>
      </c>
      <c r="D398" s="16" t="str">
        <f t="shared" si="20"/>
        <v/>
      </c>
      <c r="E398" s="48" t="str">
        <f>IF((B397=""),"",IF((B397+$C$13&lt;=$C$12),D398-VLOOKUP(ROUND(C398,0),Costes!$B$19:$E$119,4,0),""))</f>
        <v/>
      </c>
    </row>
    <row r="399" spans="2:5" x14ac:dyDescent="0.25">
      <c r="B399" s="21" t="str">
        <f t="shared" si="19"/>
        <v/>
      </c>
      <c r="C399" s="21" t="str">
        <f t="shared" si="18"/>
        <v/>
      </c>
      <c r="D399" s="16" t="str">
        <f t="shared" si="20"/>
        <v/>
      </c>
      <c r="E399" s="48" t="str">
        <f>IF((B398=""),"",IF((B398+$C$13&lt;=$C$12),D399-VLOOKUP(ROUND(C399,0),Costes!$B$19:$E$119,4,0),""))</f>
        <v/>
      </c>
    </row>
    <row r="400" spans="2:5" x14ac:dyDescent="0.25">
      <c r="B400" s="21" t="str">
        <f t="shared" si="19"/>
        <v/>
      </c>
      <c r="C400" s="21" t="str">
        <f t="shared" si="18"/>
        <v/>
      </c>
      <c r="D400" s="16" t="str">
        <f t="shared" si="20"/>
        <v/>
      </c>
      <c r="E400" s="48" t="str">
        <f>IF((B399=""),"",IF((B399+$C$13&lt;=$C$12),D400-VLOOKUP(ROUND(C400,0),Costes!$B$19:$E$119,4,0),""))</f>
        <v/>
      </c>
    </row>
    <row r="401" spans="2:5" x14ac:dyDescent="0.25">
      <c r="B401" s="21" t="str">
        <f t="shared" si="19"/>
        <v/>
      </c>
      <c r="C401" s="21" t="str">
        <f t="shared" si="18"/>
        <v/>
      </c>
      <c r="D401" s="16" t="str">
        <f t="shared" si="20"/>
        <v/>
      </c>
      <c r="E401" s="48" t="str">
        <f>IF((B400=""),"",IF((B400+$C$13&lt;=$C$12),D401-VLOOKUP(ROUND(C401,0),Costes!$B$19:$E$119,4,0),""))</f>
        <v/>
      </c>
    </row>
    <row r="402" spans="2:5" x14ac:dyDescent="0.25">
      <c r="B402" s="21" t="str">
        <f t="shared" si="19"/>
        <v/>
      </c>
      <c r="C402" s="21" t="str">
        <f t="shared" si="18"/>
        <v/>
      </c>
      <c r="D402" s="16" t="str">
        <f t="shared" si="20"/>
        <v/>
      </c>
      <c r="E402" s="48" t="str">
        <f>IF((B401=""),"",IF((B401+$C$13&lt;=$C$12),D402-VLOOKUP(ROUND(C402,0),Costes!$B$19:$E$119,4,0),""))</f>
        <v/>
      </c>
    </row>
    <row r="403" spans="2:5" x14ac:dyDescent="0.25">
      <c r="B403" s="21" t="str">
        <f t="shared" si="19"/>
        <v/>
      </c>
      <c r="C403" s="21" t="str">
        <f t="shared" si="18"/>
        <v/>
      </c>
      <c r="D403" s="16" t="str">
        <f t="shared" si="20"/>
        <v/>
      </c>
      <c r="E403" s="48" t="str">
        <f>IF((B402=""),"",IF((B402+$C$13&lt;=$C$12),D403-VLOOKUP(ROUND(C403,0),Costes!$B$19:$E$119,4,0),""))</f>
        <v/>
      </c>
    </row>
    <row r="404" spans="2:5" x14ac:dyDescent="0.25">
      <c r="B404" s="21" t="str">
        <f t="shared" si="19"/>
        <v/>
      </c>
      <c r="C404" s="21" t="str">
        <f t="shared" ref="C404:C467" si="21">IF(B404="","",IF($C$9="Linear",$C$10*B404+$D$10,IF($C$9="Cuadratica",B404^2+$D$10,IF($C$9="Logaritmica",LN(B404/$D$10),IF($C$9="Exponencial",EXP(B404/$D$10),IF($C$9="Cubica",B404^3+$D$10,IF($C$9="Radiz",SQRT(B404)+$D$10,(B404/$D$10)^$C$10)))))))</f>
        <v/>
      </c>
      <c r="D404" s="16" t="str">
        <f t="shared" si="20"/>
        <v/>
      </c>
      <c r="E404" s="48" t="str">
        <f>IF((B403=""),"",IF((B403+$C$13&lt;=$C$12),D404-VLOOKUP(ROUND(C404,0),Costes!$B$19:$E$119,4,0),""))</f>
        <v/>
      </c>
    </row>
    <row r="405" spans="2:5" x14ac:dyDescent="0.25">
      <c r="B405" s="21" t="str">
        <f t="shared" ref="B405:B468" si="22">IF((B404=""),"",IF((B404+$C$13&lt;=$C$12),(B404+$C$13),""))</f>
        <v/>
      </c>
      <c r="C405" s="21" t="str">
        <f t="shared" si="21"/>
        <v/>
      </c>
      <c r="D405" s="16" t="str">
        <f t="shared" ref="D405:D468" si="23">IF((B404=""),"",IF((B404+$C$13&lt;=$C$12),B405*C405,""))</f>
        <v/>
      </c>
      <c r="E405" s="48" t="str">
        <f>IF((B404=""),"",IF((B404+$C$13&lt;=$C$12),D405-VLOOKUP(ROUND(C405,0),Costes!$B$19:$E$119,4,0),""))</f>
        <v/>
      </c>
    </row>
    <row r="406" spans="2:5" x14ac:dyDescent="0.25">
      <c r="B406" s="21" t="str">
        <f t="shared" si="22"/>
        <v/>
      </c>
      <c r="C406" s="21" t="str">
        <f t="shared" si="21"/>
        <v/>
      </c>
      <c r="D406" s="16" t="str">
        <f t="shared" si="23"/>
        <v/>
      </c>
      <c r="E406" s="48" t="str">
        <f>IF((B405=""),"",IF((B405+$C$13&lt;=$C$12),D406-VLOOKUP(ROUND(C406,0),Costes!$B$19:$E$119,4,0),""))</f>
        <v/>
      </c>
    </row>
    <row r="407" spans="2:5" x14ac:dyDescent="0.25">
      <c r="B407" s="21" t="str">
        <f t="shared" si="22"/>
        <v/>
      </c>
      <c r="C407" s="21" t="str">
        <f t="shared" si="21"/>
        <v/>
      </c>
      <c r="D407" s="16" t="str">
        <f t="shared" si="23"/>
        <v/>
      </c>
      <c r="E407" s="48" t="str">
        <f>IF((B406=""),"",IF((B406+$C$13&lt;=$C$12),D407-VLOOKUP(ROUND(C407,0),Costes!$B$19:$E$119,4,0),""))</f>
        <v/>
      </c>
    </row>
    <row r="408" spans="2:5" x14ac:dyDescent="0.25">
      <c r="B408" s="21" t="str">
        <f t="shared" si="22"/>
        <v/>
      </c>
      <c r="C408" s="21" t="str">
        <f t="shared" si="21"/>
        <v/>
      </c>
      <c r="D408" s="16" t="str">
        <f t="shared" si="23"/>
        <v/>
      </c>
      <c r="E408" s="48" t="str">
        <f>IF((B407=""),"",IF((B407+$C$13&lt;=$C$12),D408-VLOOKUP(ROUND(C408,0),Costes!$B$19:$E$119,4,0),""))</f>
        <v/>
      </c>
    </row>
    <row r="409" spans="2:5" x14ac:dyDescent="0.25">
      <c r="B409" s="21" t="str">
        <f t="shared" si="22"/>
        <v/>
      </c>
      <c r="C409" s="21" t="str">
        <f t="shared" si="21"/>
        <v/>
      </c>
      <c r="D409" s="16" t="str">
        <f t="shared" si="23"/>
        <v/>
      </c>
      <c r="E409" s="48" t="str">
        <f>IF((B408=""),"",IF((B408+$C$13&lt;=$C$12),D409-VLOOKUP(ROUND(C409,0),Costes!$B$19:$E$119,4,0),""))</f>
        <v/>
      </c>
    </row>
    <row r="410" spans="2:5" x14ac:dyDescent="0.25">
      <c r="B410" s="21" t="str">
        <f t="shared" si="22"/>
        <v/>
      </c>
      <c r="C410" s="21" t="str">
        <f t="shared" si="21"/>
        <v/>
      </c>
      <c r="D410" s="16" t="str">
        <f t="shared" si="23"/>
        <v/>
      </c>
      <c r="E410" s="48" t="str">
        <f>IF((B409=""),"",IF((B409+$C$13&lt;=$C$12),D410-VLOOKUP(ROUND(C410,0),Costes!$B$19:$E$119,4,0),""))</f>
        <v/>
      </c>
    </row>
    <row r="411" spans="2:5" x14ac:dyDescent="0.25">
      <c r="B411" s="21" t="str">
        <f t="shared" si="22"/>
        <v/>
      </c>
      <c r="C411" s="21" t="str">
        <f t="shared" si="21"/>
        <v/>
      </c>
      <c r="D411" s="16" t="str">
        <f t="shared" si="23"/>
        <v/>
      </c>
      <c r="E411" s="48" t="str">
        <f>IF((B410=""),"",IF((B410+$C$13&lt;=$C$12),D411-VLOOKUP(ROUND(C411,0),Costes!$B$19:$E$119,4,0),""))</f>
        <v/>
      </c>
    </row>
    <row r="412" spans="2:5" x14ac:dyDescent="0.25">
      <c r="B412" s="21" t="str">
        <f t="shared" si="22"/>
        <v/>
      </c>
      <c r="C412" s="21" t="str">
        <f t="shared" si="21"/>
        <v/>
      </c>
      <c r="D412" s="16" t="str">
        <f t="shared" si="23"/>
        <v/>
      </c>
      <c r="E412" s="48" t="str">
        <f>IF((B411=""),"",IF((B411+$C$13&lt;=$C$12),D412-VLOOKUP(ROUND(C412,0),Costes!$B$19:$E$119,4,0),""))</f>
        <v/>
      </c>
    </row>
    <row r="413" spans="2:5" x14ac:dyDescent="0.25">
      <c r="B413" s="21" t="str">
        <f t="shared" si="22"/>
        <v/>
      </c>
      <c r="C413" s="21" t="str">
        <f t="shared" si="21"/>
        <v/>
      </c>
      <c r="D413" s="16" t="str">
        <f t="shared" si="23"/>
        <v/>
      </c>
      <c r="E413" s="48" t="str">
        <f>IF((B412=""),"",IF((B412+$C$13&lt;=$C$12),D413-VLOOKUP(ROUND(C413,0),Costes!$B$19:$E$119,4,0),""))</f>
        <v/>
      </c>
    </row>
    <row r="414" spans="2:5" x14ac:dyDescent="0.25">
      <c r="B414" s="21" t="str">
        <f t="shared" si="22"/>
        <v/>
      </c>
      <c r="C414" s="21" t="str">
        <f t="shared" si="21"/>
        <v/>
      </c>
      <c r="D414" s="16" t="str">
        <f t="shared" si="23"/>
        <v/>
      </c>
      <c r="E414" s="48" t="str">
        <f>IF((B413=""),"",IF((B413+$C$13&lt;=$C$12),D414-VLOOKUP(ROUND(C414,0),Costes!$B$19:$E$119,4,0),""))</f>
        <v/>
      </c>
    </row>
    <row r="415" spans="2:5" x14ac:dyDescent="0.25">
      <c r="B415" s="21" t="str">
        <f t="shared" si="22"/>
        <v/>
      </c>
      <c r="C415" s="21" t="str">
        <f t="shared" si="21"/>
        <v/>
      </c>
      <c r="D415" s="16" t="str">
        <f t="shared" si="23"/>
        <v/>
      </c>
      <c r="E415" s="48" t="str">
        <f>IF((B414=""),"",IF((B414+$C$13&lt;=$C$12),D415-VLOOKUP(ROUND(C415,0),Costes!$B$19:$E$119,4,0),""))</f>
        <v/>
      </c>
    </row>
    <row r="416" spans="2:5" x14ac:dyDescent="0.25">
      <c r="B416" s="21" t="str">
        <f t="shared" si="22"/>
        <v/>
      </c>
      <c r="C416" s="21" t="str">
        <f t="shared" si="21"/>
        <v/>
      </c>
      <c r="D416" s="16" t="str">
        <f t="shared" si="23"/>
        <v/>
      </c>
      <c r="E416" s="48" t="str">
        <f>IF((B415=""),"",IF((B415+$C$13&lt;=$C$12),D416-VLOOKUP(ROUND(C416,0),Costes!$B$19:$E$119,4,0),""))</f>
        <v/>
      </c>
    </row>
    <row r="417" spans="2:5" x14ac:dyDescent="0.25">
      <c r="B417" s="21" t="str">
        <f t="shared" si="22"/>
        <v/>
      </c>
      <c r="C417" s="21" t="str">
        <f t="shared" si="21"/>
        <v/>
      </c>
      <c r="D417" s="16" t="str">
        <f t="shared" si="23"/>
        <v/>
      </c>
      <c r="E417" s="48" t="str">
        <f>IF((B416=""),"",IF((B416+$C$13&lt;=$C$12),D417-VLOOKUP(ROUND(C417,0),Costes!$B$19:$E$119,4,0),""))</f>
        <v/>
      </c>
    </row>
    <row r="418" spans="2:5" x14ac:dyDescent="0.25">
      <c r="B418" s="21" t="str">
        <f t="shared" si="22"/>
        <v/>
      </c>
      <c r="C418" s="21" t="str">
        <f t="shared" si="21"/>
        <v/>
      </c>
      <c r="D418" s="16" t="str">
        <f t="shared" si="23"/>
        <v/>
      </c>
      <c r="E418" s="48" t="str">
        <f>IF((B417=""),"",IF((B417+$C$13&lt;=$C$12),D418-VLOOKUP(ROUND(C418,0),Costes!$B$19:$E$119,4,0),""))</f>
        <v/>
      </c>
    </row>
    <row r="419" spans="2:5" x14ac:dyDescent="0.25">
      <c r="B419" s="21" t="str">
        <f t="shared" si="22"/>
        <v/>
      </c>
      <c r="C419" s="21" t="str">
        <f t="shared" si="21"/>
        <v/>
      </c>
      <c r="D419" s="16" t="str">
        <f t="shared" si="23"/>
        <v/>
      </c>
      <c r="E419" s="48" t="str">
        <f>IF((B418=""),"",IF((B418+$C$13&lt;=$C$12),D419-VLOOKUP(ROUND(C419,0),Costes!$B$19:$E$119,4,0),""))</f>
        <v/>
      </c>
    </row>
    <row r="420" spans="2:5" x14ac:dyDescent="0.25">
      <c r="B420" s="21" t="str">
        <f t="shared" si="22"/>
        <v/>
      </c>
      <c r="C420" s="21" t="str">
        <f t="shared" si="21"/>
        <v/>
      </c>
      <c r="D420" s="16" t="str">
        <f t="shared" si="23"/>
        <v/>
      </c>
      <c r="E420" s="48" t="str">
        <f>IF((B419=""),"",IF((B419+$C$13&lt;=$C$12),D420-VLOOKUP(ROUND(C420,0),Costes!$B$19:$E$119,4,0),""))</f>
        <v/>
      </c>
    </row>
    <row r="421" spans="2:5" x14ac:dyDescent="0.25">
      <c r="B421" s="21" t="str">
        <f t="shared" si="22"/>
        <v/>
      </c>
      <c r="C421" s="21" t="str">
        <f t="shared" si="21"/>
        <v/>
      </c>
      <c r="D421" s="16" t="str">
        <f t="shared" si="23"/>
        <v/>
      </c>
      <c r="E421" s="48" t="str">
        <f>IF((B420=""),"",IF((B420+$C$13&lt;=$C$12),D421-VLOOKUP(ROUND(C421,0),Costes!$B$19:$E$119,4,0),""))</f>
        <v/>
      </c>
    </row>
    <row r="422" spans="2:5" x14ac:dyDescent="0.25">
      <c r="B422" s="21" t="str">
        <f t="shared" si="22"/>
        <v/>
      </c>
      <c r="C422" s="21" t="str">
        <f t="shared" si="21"/>
        <v/>
      </c>
      <c r="D422" s="16" t="str">
        <f t="shared" si="23"/>
        <v/>
      </c>
      <c r="E422" s="48" t="str">
        <f>IF((B421=""),"",IF((B421+$C$13&lt;=$C$12),D422-VLOOKUP(ROUND(C422,0),Costes!$B$19:$E$119,4,0),""))</f>
        <v/>
      </c>
    </row>
    <row r="423" spans="2:5" x14ac:dyDescent="0.25">
      <c r="B423" s="21" t="str">
        <f t="shared" si="22"/>
        <v/>
      </c>
      <c r="C423" s="21" t="str">
        <f t="shared" si="21"/>
        <v/>
      </c>
      <c r="D423" s="16" t="str">
        <f t="shared" si="23"/>
        <v/>
      </c>
      <c r="E423" s="48" t="str">
        <f>IF((B422=""),"",IF((B422+$C$13&lt;=$C$12),D423-VLOOKUP(ROUND(C423,0),Costes!$B$19:$E$119,4,0),""))</f>
        <v/>
      </c>
    </row>
    <row r="424" spans="2:5" x14ac:dyDescent="0.25">
      <c r="B424" s="21" t="str">
        <f t="shared" si="22"/>
        <v/>
      </c>
      <c r="C424" s="21" t="str">
        <f t="shared" si="21"/>
        <v/>
      </c>
      <c r="D424" s="16" t="str">
        <f t="shared" si="23"/>
        <v/>
      </c>
      <c r="E424" s="48" t="str">
        <f>IF((B423=""),"",IF((B423+$C$13&lt;=$C$12),D424-VLOOKUP(ROUND(C424,0),Costes!$B$19:$E$119,4,0),""))</f>
        <v/>
      </c>
    </row>
    <row r="425" spans="2:5" x14ac:dyDescent="0.25">
      <c r="B425" s="21" t="str">
        <f t="shared" si="22"/>
        <v/>
      </c>
      <c r="C425" s="21" t="str">
        <f t="shared" si="21"/>
        <v/>
      </c>
      <c r="D425" s="16" t="str">
        <f t="shared" si="23"/>
        <v/>
      </c>
      <c r="E425" s="48" t="str">
        <f>IF((B424=""),"",IF((B424+$C$13&lt;=$C$12),D425-VLOOKUP(ROUND(C425,0),Costes!$B$19:$E$119,4,0),""))</f>
        <v/>
      </c>
    </row>
    <row r="426" spans="2:5" x14ac:dyDescent="0.25">
      <c r="B426" s="21" t="str">
        <f t="shared" si="22"/>
        <v/>
      </c>
      <c r="C426" s="21" t="str">
        <f t="shared" si="21"/>
        <v/>
      </c>
      <c r="D426" s="16" t="str">
        <f t="shared" si="23"/>
        <v/>
      </c>
      <c r="E426" s="48" t="str">
        <f>IF((B425=""),"",IF((B425+$C$13&lt;=$C$12),D426-VLOOKUP(ROUND(C426,0),Costes!$B$19:$E$119,4,0),""))</f>
        <v/>
      </c>
    </row>
    <row r="427" spans="2:5" x14ac:dyDescent="0.25">
      <c r="B427" s="21" t="str">
        <f t="shared" si="22"/>
        <v/>
      </c>
      <c r="C427" s="21" t="str">
        <f t="shared" si="21"/>
        <v/>
      </c>
      <c r="D427" s="16" t="str">
        <f t="shared" si="23"/>
        <v/>
      </c>
      <c r="E427" s="48" t="str">
        <f>IF((B426=""),"",IF((B426+$C$13&lt;=$C$12),D427-VLOOKUP(ROUND(C427,0),Costes!$B$19:$E$119,4,0),""))</f>
        <v/>
      </c>
    </row>
    <row r="428" spans="2:5" x14ac:dyDescent="0.25">
      <c r="B428" s="21" t="str">
        <f t="shared" si="22"/>
        <v/>
      </c>
      <c r="C428" s="21" t="str">
        <f t="shared" si="21"/>
        <v/>
      </c>
      <c r="D428" s="16" t="str">
        <f t="shared" si="23"/>
        <v/>
      </c>
      <c r="E428" s="48" t="str">
        <f>IF((B427=""),"",IF((B427+$C$13&lt;=$C$12),D428-VLOOKUP(ROUND(C428,0),Costes!$B$19:$E$119,4,0),""))</f>
        <v/>
      </c>
    </row>
    <row r="429" spans="2:5" x14ac:dyDescent="0.25">
      <c r="B429" s="21" t="str">
        <f t="shared" si="22"/>
        <v/>
      </c>
      <c r="C429" s="21" t="str">
        <f t="shared" si="21"/>
        <v/>
      </c>
      <c r="D429" s="16" t="str">
        <f t="shared" si="23"/>
        <v/>
      </c>
      <c r="E429" s="48" t="str">
        <f>IF((B428=""),"",IF((B428+$C$13&lt;=$C$12),D429-VLOOKUP(ROUND(C429,0),Costes!$B$19:$E$119,4,0),""))</f>
        <v/>
      </c>
    </row>
    <row r="430" spans="2:5" x14ac:dyDescent="0.25">
      <c r="B430" s="21" t="str">
        <f t="shared" si="22"/>
        <v/>
      </c>
      <c r="C430" s="21" t="str">
        <f t="shared" si="21"/>
        <v/>
      </c>
      <c r="D430" s="16" t="str">
        <f t="shared" si="23"/>
        <v/>
      </c>
      <c r="E430" s="48" t="str">
        <f>IF((B429=""),"",IF((B429+$C$13&lt;=$C$12),D430-VLOOKUP(ROUND(C430,0),Costes!$B$19:$E$119,4,0),""))</f>
        <v/>
      </c>
    </row>
    <row r="431" spans="2:5" x14ac:dyDescent="0.25">
      <c r="B431" s="21" t="str">
        <f t="shared" si="22"/>
        <v/>
      </c>
      <c r="C431" s="21" t="str">
        <f t="shared" si="21"/>
        <v/>
      </c>
      <c r="D431" s="16" t="str">
        <f t="shared" si="23"/>
        <v/>
      </c>
      <c r="E431" s="48" t="str">
        <f>IF((B430=""),"",IF((B430+$C$13&lt;=$C$12),D431-VLOOKUP(ROUND(C431,0),Costes!$B$19:$E$119,4,0),""))</f>
        <v/>
      </c>
    </row>
    <row r="432" spans="2:5" x14ac:dyDescent="0.25">
      <c r="B432" s="21" t="str">
        <f t="shared" si="22"/>
        <v/>
      </c>
      <c r="C432" s="21" t="str">
        <f t="shared" si="21"/>
        <v/>
      </c>
      <c r="D432" s="16" t="str">
        <f t="shared" si="23"/>
        <v/>
      </c>
      <c r="E432" s="48" t="str">
        <f>IF((B431=""),"",IF((B431+$C$13&lt;=$C$12),D432-VLOOKUP(ROUND(C432,0),Costes!$B$19:$E$119,4,0),""))</f>
        <v/>
      </c>
    </row>
    <row r="433" spans="2:5" x14ac:dyDescent="0.25">
      <c r="B433" s="21" t="str">
        <f t="shared" si="22"/>
        <v/>
      </c>
      <c r="C433" s="21" t="str">
        <f t="shared" si="21"/>
        <v/>
      </c>
      <c r="D433" s="16" t="str">
        <f t="shared" si="23"/>
        <v/>
      </c>
      <c r="E433" s="48" t="str">
        <f>IF((B432=""),"",IF((B432+$C$13&lt;=$C$12),D433-VLOOKUP(ROUND(C433,0),Costes!$B$19:$E$119,4,0),""))</f>
        <v/>
      </c>
    </row>
    <row r="434" spans="2:5" x14ac:dyDescent="0.25">
      <c r="B434" s="21" t="str">
        <f t="shared" si="22"/>
        <v/>
      </c>
      <c r="C434" s="21" t="str">
        <f t="shared" si="21"/>
        <v/>
      </c>
      <c r="D434" s="16" t="str">
        <f t="shared" si="23"/>
        <v/>
      </c>
      <c r="E434" s="48" t="str">
        <f>IF((B433=""),"",IF((B433+$C$13&lt;=$C$12),D434-VLOOKUP(ROUND(C434,0),Costes!$B$19:$E$119,4,0),""))</f>
        <v/>
      </c>
    </row>
    <row r="435" spans="2:5" x14ac:dyDescent="0.25">
      <c r="B435" s="21" t="str">
        <f t="shared" si="22"/>
        <v/>
      </c>
      <c r="C435" s="21" t="str">
        <f t="shared" si="21"/>
        <v/>
      </c>
      <c r="D435" s="16" t="str">
        <f t="shared" si="23"/>
        <v/>
      </c>
      <c r="E435" s="48" t="str">
        <f>IF((B434=""),"",IF((B434+$C$13&lt;=$C$12),D435-VLOOKUP(ROUND(C435,0),Costes!$B$19:$E$119,4,0),""))</f>
        <v/>
      </c>
    </row>
    <row r="436" spans="2:5" x14ac:dyDescent="0.25">
      <c r="B436" s="21" t="str">
        <f t="shared" si="22"/>
        <v/>
      </c>
      <c r="C436" s="21" t="str">
        <f t="shared" si="21"/>
        <v/>
      </c>
      <c r="D436" s="16" t="str">
        <f t="shared" si="23"/>
        <v/>
      </c>
      <c r="E436" s="48" t="str">
        <f>IF((B435=""),"",IF((B435+$C$13&lt;=$C$12),D436-VLOOKUP(ROUND(C436,0),Costes!$B$19:$E$119,4,0),""))</f>
        <v/>
      </c>
    </row>
    <row r="437" spans="2:5" x14ac:dyDescent="0.25">
      <c r="B437" s="21" t="str">
        <f t="shared" si="22"/>
        <v/>
      </c>
      <c r="C437" s="21" t="str">
        <f t="shared" si="21"/>
        <v/>
      </c>
      <c r="D437" s="16" t="str">
        <f t="shared" si="23"/>
        <v/>
      </c>
      <c r="E437" s="48" t="str">
        <f>IF((B436=""),"",IF((B436+$C$13&lt;=$C$12),D437-VLOOKUP(ROUND(C437,0),Costes!$B$19:$E$119,4,0),""))</f>
        <v/>
      </c>
    </row>
    <row r="438" spans="2:5" x14ac:dyDescent="0.25">
      <c r="B438" s="21" t="str">
        <f t="shared" si="22"/>
        <v/>
      </c>
      <c r="C438" s="21" t="str">
        <f t="shared" si="21"/>
        <v/>
      </c>
      <c r="D438" s="16" t="str">
        <f t="shared" si="23"/>
        <v/>
      </c>
      <c r="E438" s="48" t="str">
        <f>IF((B437=""),"",IF((B437+$C$13&lt;=$C$12),D438-VLOOKUP(ROUND(C438,0),Costes!$B$19:$E$119,4,0),""))</f>
        <v/>
      </c>
    </row>
    <row r="439" spans="2:5" x14ac:dyDescent="0.25">
      <c r="B439" s="21" t="str">
        <f t="shared" si="22"/>
        <v/>
      </c>
      <c r="C439" s="21" t="str">
        <f t="shared" si="21"/>
        <v/>
      </c>
      <c r="D439" s="16" t="str">
        <f t="shared" si="23"/>
        <v/>
      </c>
      <c r="E439" s="48" t="str">
        <f>IF((B438=""),"",IF((B438+$C$13&lt;=$C$12),D439-VLOOKUP(ROUND(C439,0),Costes!$B$19:$E$119,4,0),""))</f>
        <v/>
      </c>
    </row>
    <row r="440" spans="2:5" x14ac:dyDescent="0.25">
      <c r="B440" s="21" t="str">
        <f t="shared" si="22"/>
        <v/>
      </c>
      <c r="C440" s="21" t="str">
        <f t="shared" si="21"/>
        <v/>
      </c>
      <c r="D440" s="16" t="str">
        <f t="shared" si="23"/>
        <v/>
      </c>
      <c r="E440" s="48" t="str">
        <f>IF((B439=""),"",IF((B439+$C$13&lt;=$C$12),D440-VLOOKUP(ROUND(C440,0),Costes!$B$19:$E$119,4,0),""))</f>
        <v/>
      </c>
    </row>
    <row r="441" spans="2:5" x14ac:dyDescent="0.25">
      <c r="B441" s="21" t="str">
        <f t="shared" si="22"/>
        <v/>
      </c>
      <c r="C441" s="21" t="str">
        <f t="shared" si="21"/>
        <v/>
      </c>
      <c r="D441" s="16" t="str">
        <f t="shared" si="23"/>
        <v/>
      </c>
      <c r="E441" s="48" t="str">
        <f>IF((B440=""),"",IF((B440+$C$13&lt;=$C$12),D441-VLOOKUP(ROUND(C441,0),Costes!$B$19:$E$119,4,0),""))</f>
        <v/>
      </c>
    </row>
    <row r="442" spans="2:5" x14ac:dyDescent="0.25">
      <c r="B442" s="21" t="str">
        <f t="shared" si="22"/>
        <v/>
      </c>
      <c r="C442" s="21" t="str">
        <f t="shared" si="21"/>
        <v/>
      </c>
      <c r="D442" s="16" t="str">
        <f t="shared" si="23"/>
        <v/>
      </c>
      <c r="E442" s="48" t="str">
        <f>IF((B441=""),"",IF((B441+$C$13&lt;=$C$12),D442-VLOOKUP(ROUND(C442,0),Costes!$B$19:$E$119,4,0),""))</f>
        <v/>
      </c>
    </row>
    <row r="443" spans="2:5" x14ac:dyDescent="0.25">
      <c r="B443" s="21" t="str">
        <f t="shared" si="22"/>
        <v/>
      </c>
      <c r="C443" s="21" t="str">
        <f t="shared" si="21"/>
        <v/>
      </c>
      <c r="D443" s="16" t="str">
        <f t="shared" si="23"/>
        <v/>
      </c>
      <c r="E443" s="48" t="str">
        <f>IF((B442=""),"",IF((B442+$C$13&lt;=$C$12),D443-VLOOKUP(ROUND(C443,0),Costes!$B$19:$E$119,4,0),""))</f>
        <v/>
      </c>
    </row>
    <row r="444" spans="2:5" x14ac:dyDescent="0.25">
      <c r="B444" s="21" t="str">
        <f t="shared" si="22"/>
        <v/>
      </c>
      <c r="C444" s="21" t="str">
        <f t="shared" si="21"/>
        <v/>
      </c>
      <c r="D444" s="16" t="str">
        <f t="shared" si="23"/>
        <v/>
      </c>
      <c r="E444" s="48" t="str">
        <f>IF((B443=""),"",IF((B443+$C$13&lt;=$C$12),D444-VLOOKUP(ROUND(C444,0),Costes!$B$19:$E$119,4,0),""))</f>
        <v/>
      </c>
    </row>
    <row r="445" spans="2:5" x14ac:dyDescent="0.25">
      <c r="B445" s="21" t="str">
        <f t="shared" si="22"/>
        <v/>
      </c>
      <c r="C445" s="21" t="str">
        <f t="shared" si="21"/>
        <v/>
      </c>
      <c r="D445" s="16" t="str">
        <f t="shared" si="23"/>
        <v/>
      </c>
      <c r="E445" s="48" t="str">
        <f>IF((B444=""),"",IF((B444+$C$13&lt;=$C$12),D445-VLOOKUP(ROUND(C445,0),Costes!$B$19:$E$119,4,0),""))</f>
        <v/>
      </c>
    </row>
    <row r="446" spans="2:5" x14ac:dyDescent="0.25">
      <c r="B446" s="21" t="str">
        <f t="shared" si="22"/>
        <v/>
      </c>
      <c r="C446" s="21" t="str">
        <f t="shared" si="21"/>
        <v/>
      </c>
      <c r="D446" s="16" t="str">
        <f t="shared" si="23"/>
        <v/>
      </c>
      <c r="E446" s="48" t="str">
        <f>IF((B445=""),"",IF((B445+$C$13&lt;=$C$12),D446-VLOOKUP(ROUND(C446,0),Costes!$B$19:$E$119,4,0),""))</f>
        <v/>
      </c>
    </row>
    <row r="447" spans="2:5" x14ac:dyDescent="0.25">
      <c r="B447" s="21" t="str">
        <f t="shared" si="22"/>
        <v/>
      </c>
      <c r="C447" s="21" t="str">
        <f t="shared" si="21"/>
        <v/>
      </c>
      <c r="D447" s="16" t="str">
        <f t="shared" si="23"/>
        <v/>
      </c>
      <c r="E447" s="48" t="str">
        <f>IF((B446=""),"",IF((B446+$C$13&lt;=$C$12),D447-VLOOKUP(ROUND(C447,0),Costes!$B$19:$E$119,4,0),""))</f>
        <v/>
      </c>
    </row>
    <row r="448" spans="2:5" x14ac:dyDescent="0.25">
      <c r="B448" s="21" t="str">
        <f t="shared" si="22"/>
        <v/>
      </c>
      <c r="C448" s="21" t="str">
        <f t="shared" si="21"/>
        <v/>
      </c>
      <c r="D448" s="16" t="str">
        <f t="shared" si="23"/>
        <v/>
      </c>
      <c r="E448" s="48" t="str">
        <f>IF((B447=""),"",IF((B447+$C$13&lt;=$C$12),D448-VLOOKUP(ROUND(C448,0),Costes!$B$19:$E$119,4,0),""))</f>
        <v/>
      </c>
    </row>
    <row r="449" spans="2:5" x14ac:dyDescent="0.25">
      <c r="B449" s="21" t="str">
        <f t="shared" si="22"/>
        <v/>
      </c>
      <c r="C449" s="21" t="str">
        <f t="shared" si="21"/>
        <v/>
      </c>
      <c r="D449" s="16" t="str">
        <f t="shared" si="23"/>
        <v/>
      </c>
      <c r="E449" s="48" t="str">
        <f>IF((B448=""),"",IF((B448+$C$13&lt;=$C$12),D449-VLOOKUP(ROUND(C449,0),Costes!$B$19:$E$119,4,0),""))</f>
        <v/>
      </c>
    </row>
    <row r="450" spans="2:5" x14ac:dyDescent="0.25">
      <c r="B450" s="21" t="str">
        <f t="shared" si="22"/>
        <v/>
      </c>
      <c r="C450" s="21" t="str">
        <f t="shared" si="21"/>
        <v/>
      </c>
      <c r="D450" s="16" t="str">
        <f t="shared" si="23"/>
        <v/>
      </c>
      <c r="E450" s="48" t="str">
        <f>IF((B449=""),"",IF((B449+$C$13&lt;=$C$12),D450-VLOOKUP(ROUND(C450,0),Costes!$B$19:$E$119,4,0),""))</f>
        <v/>
      </c>
    </row>
    <row r="451" spans="2:5" x14ac:dyDescent="0.25">
      <c r="B451" s="21" t="str">
        <f t="shared" si="22"/>
        <v/>
      </c>
      <c r="C451" s="21" t="str">
        <f t="shared" si="21"/>
        <v/>
      </c>
      <c r="D451" s="16" t="str">
        <f t="shared" si="23"/>
        <v/>
      </c>
      <c r="E451" s="48" t="str">
        <f>IF((B450=""),"",IF((B450+$C$13&lt;=$C$12),D451-VLOOKUP(ROUND(C451,0),Costes!$B$19:$E$119,4,0),""))</f>
        <v/>
      </c>
    </row>
    <row r="452" spans="2:5" x14ac:dyDescent="0.25">
      <c r="B452" s="21" t="str">
        <f t="shared" si="22"/>
        <v/>
      </c>
      <c r="C452" s="21" t="str">
        <f t="shared" si="21"/>
        <v/>
      </c>
      <c r="D452" s="16" t="str">
        <f t="shared" si="23"/>
        <v/>
      </c>
      <c r="E452" s="48" t="str">
        <f>IF((B451=""),"",IF((B451+$C$13&lt;=$C$12),D452-VLOOKUP(ROUND(C452,0),Costes!$B$19:$E$119,4,0),""))</f>
        <v/>
      </c>
    </row>
    <row r="453" spans="2:5" x14ac:dyDescent="0.25">
      <c r="B453" s="21" t="str">
        <f t="shared" si="22"/>
        <v/>
      </c>
      <c r="C453" s="21" t="str">
        <f t="shared" si="21"/>
        <v/>
      </c>
      <c r="D453" s="16" t="str">
        <f t="shared" si="23"/>
        <v/>
      </c>
      <c r="E453" s="48" t="str">
        <f>IF((B452=""),"",IF((B452+$C$13&lt;=$C$12),D453-VLOOKUP(ROUND(C453,0),Costes!$B$19:$E$119,4,0),""))</f>
        <v/>
      </c>
    </row>
    <row r="454" spans="2:5" x14ac:dyDescent="0.25">
      <c r="B454" s="21" t="str">
        <f t="shared" si="22"/>
        <v/>
      </c>
      <c r="C454" s="21" t="str">
        <f t="shared" si="21"/>
        <v/>
      </c>
      <c r="D454" s="16" t="str">
        <f t="shared" si="23"/>
        <v/>
      </c>
      <c r="E454" s="48" t="str">
        <f>IF((B453=""),"",IF((B453+$C$13&lt;=$C$12),D454-VLOOKUP(ROUND(C454,0),Costes!$B$19:$E$119,4,0),""))</f>
        <v/>
      </c>
    </row>
    <row r="455" spans="2:5" x14ac:dyDescent="0.25">
      <c r="B455" s="21" t="str">
        <f t="shared" si="22"/>
        <v/>
      </c>
      <c r="C455" s="21" t="str">
        <f t="shared" si="21"/>
        <v/>
      </c>
      <c r="D455" s="16" t="str">
        <f t="shared" si="23"/>
        <v/>
      </c>
      <c r="E455" s="48" t="str">
        <f>IF((B454=""),"",IF((B454+$C$13&lt;=$C$12),D455-VLOOKUP(ROUND(C455,0),Costes!$B$19:$E$119,4,0),""))</f>
        <v/>
      </c>
    </row>
    <row r="456" spans="2:5" x14ac:dyDescent="0.25">
      <c r="B456" s="21" t="str">
        <f t="shared" si="22"/>
        <v/>
      </c>
      <c r="C456" s="21" t="str">
        <f t="shared" si="21"/>
        <v/>
      </c>
      <c r="D456" s="16" t="str">
        <f t="shared" si="23"/>
        <v/>
      </c>
      <c r="E456" s="48" t="str">
        <f>IF((B455=""),"",IF((B455+$C$13&lt;=$C$12),D456-VLOOKUP(ROUND(C456,0),Costes!$B$19:$E$119,4,0),""))</f>
        <v/>
      </c>
    </row>
    <row r="457" spans="2:5" x14ac:dyDescent="0.25">
      <c r="B457" s="21" t="str">
        <f t="shared" si="22"/>
        <v/>
      </c>
      <c r="C457" s="21" t="str">
        <f t="shared" si="21"/>
        <v/>
      </c>
      <c r="D457" s="16" t="str">
        <f t="shared" si="23"/>
        <v/>
      </c>
      <c r="E457" s="48" t="str">
        <f>IF((B456=""),"",IF((B456+$C$13&lt;=$C$12),D457-VLOOKUP(ROUND(C457,0),Costes!$B$19:$E$119,4,0),""))</f>
        <v/>
      </c>
    </row>
    <row r="458" spans="2:5" x14ac:dyDescent="0.25">
      <c r="B458" s="21" t="str">
        <f t="shared" si="22"/>
        <v/>
      </c>
      <c r="C458" s="21" t="str">
        <f t="shared" si="21"/>
        <v/>
      </c>
      <c r="D458" s="16" t="str">
        <f t="shared" si="23"/>
        <v/>
      </c>
      <c r="E458" s="48" t="str">
        <f>IF((B457=""),"",IF((B457+$C$13&lt;=$C$12),D458-VLOOKUP(ROUND(C458,0),Costes!$B$19:$E$119,4,0),""))</f>
        <v/>
      </c>
    </row>
    <row r="459" spans="2:5" x14ac:dyDescent="0.25">
      <c r="B459" s="21" t="str">
        <f t="shared" si="22"/>
        <v/>
      </c>
      <c r="C459" s="21" t="str">
        <f t="shared" si="21"/>
        <v/>
      </c>
      <c r="D459" s="16" t="str">
        <f t="shared" si="23"/>
        <v/>
      </c>
      <c r="E459" s="48" t="str">
        <f>IF((B458=""),"",IF((B458+$C$13&lt;=$C$12),D459-VLOOKUP(ROUND(C459,0),Costes!$B$19:$E$119,4,0),""))</f>
        <v/>
      </c>
    </row>
    <row r="460" spans="2:5" x14ac:dyDescent="0.25">
      <c r="B460" s="21" t="str">
        <f t="shared" si="22"/>
        <v/>
      </c>
      <c r="C460" s="21" t="str">
        <f t="shared" si="21"/>
        <v/>
      </c>
      <c r="D460" s="16" t="str">
        <f t="shared" si="23"/>
        <v/>
      </c>
      <c r="E460" s="48" t="str">
        <f>IF((B459=""),"",IF((B459+$C$13&lt;=$C$12),D460-VLOOKUP(ROUND(C460,0),Costes!$B$19:$E$119,4,0),""))</f>
        <v/>
      </c>
    </row>
    <row r="461" spans="2:5" x14ac:dyDescent="0.25">
      <c r="B461" s="21" t="str">
        <f t="shared" si="22"/>
        <v/>
      </c>
      <c r="C461" s="21" t="str">
        <f t="shared" si="21"/>
        <v/>
      </c>
      <c r="D461" s="16" t="str">
        <f t="shared" si="23"/>
        <v/>
      </c>
      <c r="E461" s="48" t="str">
        <f>IF((B460=""),"",IF((B460+$C$13&lt;=$C$12),D461-VLOOKUP(ROUND(C461,0),Costes!$B$19:$E$119,4,0),""))</f>
        <v/>
      </c>
    </row>
    <row r="462" spans="2:5" x14ac:dyDescent="0.25">
      <c r="B462" s="21" t="str">
        <f t="shared" si="22"/>
        <v/>
      </c>
      <c r="C462" s="21" t="str">
        <f t="shared" si="21"/>
        <v/>
      </c>
      <c r="D462" s="16" t="str">
        <f t="shared" si="23"/>
        <v/>
      </c>
      <c r="E462" s="48" t="str">
        <f>IF((B461=""),"",IF((B461+$C$13&lt;=$C$12),D462-VLOOKUP(ROUND(C462,0),Costes!$B$19:$E$119,4,0),""))</f>
        <v/>
      </c>
    </row>
    <row r="463" spans="2:5" x14ac:dyDescent="0.25">
      <c r="B463" s="21" t="str">
        <f t="shared" si="22"/>
        <v/>
      </c>
      <c r="C463" s="21" t="str">
        <f t="shared" si="21"/>
        <v/>
      </c>
      <c r="D463" s="16" t="str">
        <f t="shared" si="23"/>
        <v/>
      </c>
      <c r="E463" s="48" t="str">
        <f>IF((B462=""),"",IF((B462+$C$13&lt;=$C$12),D463-VLOOKUP(ROUND(C463,0),Costes!$B$19:$E$119,4,0),""))</f>
        <v/>
      </c>
    </row>
    <row r="464" spans="2:5" x14ac:dyDescent="0.25">
      <c r="B464" s="21" t="str">
        <f t="shared" si="22"/>
        <v/>
      </c>
      <c r="C464" s="21" t="str">
        <f t="shared" si="21"/>
        <v/>
      </c>
      <c r="D464" s="16" t="str">
        <f t="shared" si="23"/>
        <v/>
      </c>
      <c r="E464" s="48" t="str">
        <f>IF((B463=""),"",IF((B463+$C$13&lt;=$C$12),D464-VLOOKUP(ROUND(C464,0),Costes!$B$19:$E$119,4,0),""))</f>
        <v/>
      </c>
    </row>
    <row r="465" spans="2:5" x14ac:dyDescent="0.25">
      <c r="B465" s="21" t="str">
        <f t="shared" si="22"/>
        <v/>
      </c>
      <c r="C465" s="21" t="str">
        <f t="shared" si="21"/>
        <v/>
      </c>
      <c r="D465" s="16" t="str">
        <f t="shared" si="23"/>
        <v/>
      </c>
      <c r="E465" s="48" t="str">
        <f>IF((B464=""),"",IF((B464+$C$13&lt;=$C$12),D465-VLOOKUP(ROUND(C465,0),Costes!$B$19:$E$119,4,0),""))</f>
        <v/>
      </c>
    </row>
    <row r="466" spans="2:5" x14ac:dyDescent="0.25">
      <c r="B466" s="21" t="str">
        <f t="shared" si="22"/>
        <v/>
      </c>
      <c r="C466" s="21" t="str">
        <f t="shared" si="21"/>
        <v/>
      </c>
      <c r="D466" s="16" t="str">
        <f t="shared" si="23"/>
        <v/>
      </c>
      <c r="E466" s="48" t="str">
        <f>IF((B465=""),"",IF((B465+$C$13&lt;=$C$12),D466-VLOOKUP(ROUND(C466,0),Costes!$B$19:$E$119,4,0),""))</f>
        <v/>
      </c>
    </row>
    <row r="467" spans="2:5" x14ac:dyDescent="0.25">
      <c r="B467" s="21" t="str">
        <f t="shared" si="22"/>
        <v/>
      </c>
      <c r="C467" s="21" t="str">
        <f t="shared" si="21"/>
        <v/>
      </c>
      <c r="D467" s="16" t="str">
        <f t="shared" si="23"/>
        <v/>
      </c>
      <c r="E467" s="48" t="str">
        <f>IF((B466=""),"",IF((B466+$C$13&lt;=$C$12),D467-VLOOKUP(ROUND(C467,0),Costes!$B$19:$E$119,4,0),""))</f>
        <v/>
      </c>
    </row>
    <row r="468" spans="2:5" x14ac:dyDescent="0.25">
      <c r="B468" s="21" t="str">
        <f t="shared" si="22"/>
        <v/>
      </c>
      <c r="C468" s="21" t="str">
        <f t="shared" ref="C468:C531" si="24">IF(B468="","",IF($C$9="Linear",$C$10*B468+$D$10,IF($C$9="Cuadratica",B468^2+$D$10,IF($C$9="Logaritmica",LN(B468/$D$10),IF($C$9="Exponencial",EXP(B468/$D$10),IF($C$9="Cubica",B468^3+$D$10,IF($C$9="Radiz",SQRT(B468)+$D$10,(B468/$D$10)^$C$10)))))))</f>
        <v/>
      </c>
      <c r="D468" s="16" t="str">
        <f t="shared" si="23"/>
        <v/>
      </c>
      <c r="E468" s="48" t="str">
        <f>IF((B467=""),"",IF((B467+$C$13&lt;=$C$12),D468-VLOOKUP(ROUND(C468,0),Costes!$B$19:$E$119,4,0),""))</f>
        <v/>
      </c>
    </row>
    <row r="469" spans="2:5" x14ac:dyDescent="0.25">
      <c r="B469" s="21" t="str">
        <f t="shared" ref="B469:B532" si="25">IF((B468=""),"",IF((B468+$C$13&lt;=$C$12),(B468+$C$13),""))</f>
        <v/>
      </c>
      <c r="C469" s="21" t="str">
        <f t="shared" si="24"/>
        <v/>
      </c>
      <c r="D469" s="16" t="str">
        <f t="shared" ref="D469:D532" si="26">IF((B468=""),"",IF((B468+$C$13&lt;=$C$12),B469*C469,""))</f>
        <v/>
      </c>
      <c r="E469" s="48" t="str">
        <f>IF((B468=""),"",IF((B468+$C$13&lt;=$C$12),D469-VLOOKUP(ROUND(C469,0),Costes!$B$19:$E$119,4,0),""))</f>
        <v/>
      </c>
    </row>
    <row r="470" spans="2:5" x14ac:dyDescent="0.25">
      <c r="B470" s="21" t="str">
        <f t="shared" si="25"/>
        <v/>
      </c>
      <c r="C470" s="21" t="str">
        <f t="shared" si="24"/>
        <v/>
      </c>
      <c r="D470" s="16" t="str">
        <f t="shared" si="26"/>
        <v/>
      </c>
      <c r="E470" s="48" t="str">
        <f>IF((B469=""),"",IF((B469+$C$13&lt;=$C$12),D470-VLOOKUP(ROUND(C470,0),Costes!$B$19:$E$119,4,0),""))</f>
        <v/>
      </c>
    </row>
    <row r="471" spans="2:5" x14ac:dyDescent="0.25">
      <c r="B471" s="21" t="str">
        <f t="shared" si="25"/>
        <v/>
      </c>
      <c r="C471" s="21" t="str">
        <f t="shared" si="24"/>
        <v/>
      </c>
      <c r="D471" s="16" t="str">
        <f t="shared" si="26"/>
        <v/>
      </c>
      <c r="E471" s="48" t="str">
        <f>IF((B470=""),"",IF((B470+$C$13&lt;=$C$12),D471-VLOOKUP(ROUND(C471,0),Costes!$B$19:$E$119,4,0),""))</f>
        <v/>
      </c>
    </row>
    <row r="472" spans="2:5" x14ac:dyDescent="0.25">
      <c r="B472" s="21" t="str">
        <f t="shared" si="25"/>
        <v/>
      </c>
      <c r="C472" s="21" t="str">
        <f t="shared" si="24"/>
        <v/>
      </c>
      <c r="D472" s="16" t="str">
        <f t="shared" si="26"/>
        <v/>
      </c>
      <c r="E472" s="48" t="str">
        <f>IF((B471=""),"",IF((B471+$C$13&lt;=$C$12),D472-VLOOKUP(ROUND(C472,0),Costes!$B$19:$E$119,4,0),""))</f>
        <v/>
      </c>
    </row>
    <row r="473" spans="2:5" x14ac:dyDescent="0.25">
      <c r="B473" s="21" t="str">
        <f t="shared" si="25"/>
        <v/>
      </c>
      <c r="C473" s="21" t="str">
        <f t="shared" si="24"/>
        <v/>
      </c>
      <c r="D473" s="16" t="str">
        <f t="shared" si="26"/>
        <v/>
      </c>
      <c r="E473" s="48" t="str">
        <f>IF((B472=""),"",IF((B472+$C$13&lt;=$C$12),D473-VLOOKUP(ROUND(C473,0),Costes!$B$19:$E$119,4,0),""))</f>
        <v/>
      </c>
    </row>
    <row r="474" spans="2:5" x14ac:dyDescent="0.25">
      <c r="B474" s="21" t="str">
        <f t="shared" si="25"/>
        <v/>
      </c>
      <c r="C474" s="21" t="str">
        <f t="shared" si="24"/>
        <v/>
      </c>
      <c r="D474" s="16" t="str">
        <f t="shared" si="26"/>
        <v/>
      </c>
      <c r="E474" s="48" t="str">
        <f>IF((B473=""),"",IF((B473+$C$13&lt;=$C$12),D474-VLOOKUP(ROUND(C474,0),Costes!$B$19:$E$119,4,0),""))</f>
        <v/>
      </c>
    </row>
    <row r="475" spans="2:5" x14ac:dyDescent="0.25">
      <c r="B475" s="21" t="str">
        <f t="shared" si="25"/>
        <v/>
      </c>
      <c r="C475" s="21" t="str">
        <f t="shared" si="24"/>
        <v/>
      </c>
      <c r="D475" s="16" t="str">
        <f t="shared" si="26"/>
        <v/>
      </c>
      <c r="E475" s="48" t="str">
        <f>IF((B474=""),"",IF((B474+$C$13&lt;=$C$12),D475-VLOOKUP(ROUND(C475,0),Costes!$B$19:$E$119,4,0),""))</f>
        <v/>
      </c>
    </row>
    <row r="476" spans="2:5" x14ac:dyDescent="0.25">
      <c r="B476" s="21" t="str">
        <f t="shared" si="25"/>
        <v/>
      </c>
      <c r="C476" s="21" t="str">
        <f t="shared" si="24"/>
        <v/>
      </c>
      <c r="D476" s="16" t="str">
        <f t="shared" si="26"/>
        <v/>
      </c>
      <c r="E476" s="48" t="str">
        <f>IF((B475=""),"",IF((B475+$C$13&lt;=$C$12),D476-VLOOKUP(ROUND(C476,0),Costes!$B$19:$E$119,4,0),""))</f>
        <v/>
      </c>
    </row>
    <row r="477" spans="2:5" x14ac:dyDescent="0.25">
      <c r="B477" s="21" t="str">
        <f t="shared" si="25"/>
        <v/>
      </c>
      <c r="C477" s="21" t="str">
        <f t="shared" si="24"/>
        <v/>
      </c>
      <c r="D477" s="16" t="str">
        <f t="shared" si="26"/>
        <v/>
      </c>
      <c r="E477" s="48" t="str">
        <f>IF((B476=""),"",IF((B476+$C$13&lt;=$C$12),D477-VLOOKUP(ROUND(C477,0),Costes!$B$19:$E$119,4,0),""))</f>
        <v/>
      </c>
    </row>
    <row r="478" spans="2:5" x14ac:dyDescent="0.25">
      <c r="B478" s="21" t="str">
        <f t="shared" si="25"/>
        <v/>
      </c>
      <c r="C478" s="21" t="str">
        <f t="shared" si="24"/>
        <v/>
      </c>
      <c r="D478" s="16" t="str">
        <f t="shared" si="26"/>
        <v/>
      </c>
      <c r="E478" s="48" t="str">
        <f>IF((B477=""),"",IF((B477+$C$13&lt;=$C$12),D478-VLOOKUP(ROUND(C478,0),Costes!$B$19:$E$119,4,0),""))</f>
        <v/>
      </c>
    </row>
    <row r="479" spans="2:5" x14ac:dyDescent="0.25">
      <c r="B479" s="21" t="str">
        <f t="shared" si="25"/>
        <v/>
      </c>
      <c r="C479" s="21" t="str">
        <f t="shared" si="24"/>
        <v/>
      </c>
      <c r="D479" s="16" t="str">
        <f t="shared" si="26"/>
        <v/>
      </c>
      <c r="E479" s="48" t="str">
        <f>IF((B478=""),"",IF((B478+$C$13&lt;=$C$12),D479-VLOOKUP(ROUND(C479,0),Costes!$B$19:$E$119,4,0),""))</f>
        <v/>
      </c>
    </row>
    <row r="480" spans="2:5" x14ac:dyDescent="0.25">
      <c r="B480" s="21" t="str">
        <f t="shared" si="25"/>
        <v/>
      </c>
      <c r="C480" s="21" t="str">
        <f t="shared" si="24"/>
        <v/>
      </c>
      <c r="D480" s="16" t="str">
        <f t="shared" si="26"/>
        <v/>
      </c>
      <c r="E480" s="48" t="str">
        <f>IF((B479=""),"",IF((B479+$C$13&lt;=$C$12),D480-VLOOKUP(ROUND(C480,0),Costes!$B$19:$E$119,4,0),""))</f>
        <v/>
      </c>
    </row>
    <row r="481" spans="2:5" x14ac:dyDescent="0.25">
      <c r="B481" s="21" t="str">
        <f t="shared" si="25"/>
        <v/>
      </c>
      <c r="C481" s="21" t="str">
        <f t="shared" si="24"/>
        <v/>
      </c>
      <c r="D481" s="16" t="str">
        <f t="shared" si="26"/>
        <v/>
      </c>
      <c r="E481" s="48" t="str">
        <f>IF((B480=""),"",IF((B480+$C$13&lt;=$C$12),D481-VLOOKUP(ROUND(C481,0),Costes!$B$19:$E$119,4,0),""))</f>
        <v/>
      </c>
    </row>
    <row r="482" spans="2:5" x14ac:dyDescent="0.25">
      <c r="B482" s="21" t="str">
        <f t="shared" si="25"/>
        <v/>
      </c>
      <c r="C482" s="21" t="str">
        <f t="shared" si="24"/>
        <v/>
      </c>
      <c r="D482" s="16" t="str">
        <f t="shared" si="26"/>
        <v/>
      </c>
      <c r="E482" s="48" t="str">
        <f>IF((B481=""),"",IF((B481+$C$13&lt;=$C$12),D482-VLOOKUP(ROUND(C482,0),Costes!$B$19:$E$119,4,0),""))</f>
        <v/>
      </c>
    </row>
    <row r="483" spans="2:5" x14ac:dyDescent="0.25">
      <c r="B483" s="21" t="str">
        <f t="shared" si="25"/>
        <v/>
      </c>
      <c r="C483" s="21" t="str">
        <f t="shared" si="24"/>
        <v/>
      </c>
      <c r="D483" s="16" t="str">
        <f t="shared" si="26"/>
        <v/>
      </c>
      <c r="E483" s="48" t="str">
        <f>IF((B482=""),"",IF((B482+$C$13&lt;=$C$12),D483-VLOOKUP(ROUND(C483,0),Costes!$B$19:$E$119,4,0),""))</f>
        <v/>
      </c>
    </row>
    <row r="484" spans="2:5" x14ac:dyDescent="0.25">
      <c r="B484" s="21" t="str">
        <f t="shared" si="25"/>
        <v/>
      </c>
      <c r="C484" s="21" t="str">
        <f t="shared" si="24"/>
        <v/>
      </c>
      <c r="D484" s="16" t="str">
        <f t="shared" si="26"/>
        <v/>
      </c>
      <c r="E484" s="48" t="str">
        <f>IF((B483=""),"",IF((B483+$C$13&lt;=$C$12),D484-VLOOKUP(ROUND(C484,0),Costes!$B$19:$E$119,4,0),""))</f>
        <v/>
      </c>
    </row>
    <row r="485" spans="2:5" x14ac:dyDescent="0.25">
      <c r="B485" s="21" t="str">
        <f t="shared" si="25"/>
        <v/>
      </c>
      <c r="C485" s="21" t="str">
        <f t="shared" si="24"/>
        <v/>
      </c>
      <c r="D485" s="16" t="str">
        <f t="shared" si="26"/>
        <v/>
      </c>
      <c r="E485" s="48" t="str">
        <f>IF((B484=""),"",IF((B484+$C$13&lt;=$C$12),D485-VLOOKUP(ROUND(C485,0),Costes!$B$19:$E$119,4,0),""))</f>
        <v/>
      </c>
    </row>
    <row r="486" spans="2:5" x14ac:dyDescent="0.25">
      <c r="B486" s="21" t="str">
        <f t="shared" si="25"/>
        <v/>
      </c>
      <c r="C486" s="21" t="str">
        <f t="shared" si="24"/>
        <v/>
      </c>
      <c r="D486" s="16" t="str">
        <f t="shared" si="26"/>
        <v/>
      </c>
      <c r="E486" s="48" t="str">
        <f>IF((B485=""),"",IF((B485+$C$13&lt;=$C$12),D486-VLOOKUP(ROUND(C486,0),Costes!$B$19:$E$119,4,0),""))</f>
        <v/>
      </c>
    </row>
    <row r="487" spans="2:5" x14ac:dyDescent="0.25">
      <c r="B487" s="21" t="str">
        <f t="shared" si="25"/>
        <v/>
      </c>
      <c r="C487" s="21" t="str">
        <f t="shared" si="24"/>
        <v/>
      </c>
      <c r="D487" s="16" t="str">
        <f t="shared" si="26"/>
        <v/>
      </c>
      <c r="E487" s="48" t="str">
        <f>IF((B486=""),"",IF((B486+$C$13&lt;=$C$12),D487-VLOOKUP(ROUND(C487,0),Costes!$B$19:$E$119,4,0),""))</f>
        <v/>
      </c>
    </row>
    <row r="488" spans="2:5" x14ac:dyDescent="0.25">
      <c r="B488" s="21" t="str">
        <f t="shared" si="25"/>
        <v/>
      </c>
      <c r="C488" s="21" t="str">
        <f t="shared" si="24"/>
        <v/>
      </c>
      <c r="D488" s="16" t="str">
        <f t="shared" si="26"/>
        <v/>
      </c>
      <c r="E488" s="48" t="str">
        <f>IF((B487=""),"",IF((B487+$C$13&lt;=$C$12),D488-VLOOKUP(ROUND(C488,0),Costes!$B$19:$E$119,4,0),""))</f>
        <v/>
      </c>
    </row>
    <row r="489" spans="2:5" x14ac:dyDescent="0.25">
      <c r="B489" s="21" t="str">
        <f t="shared" si="25"/>
        <v/>
      </c>
      <c r="C489" s="21" t="str">
        <f t="shared" si="24"/>
        <v/>
      </c>
      <c r="D489" s="16" t="str">
        <f t="shared" si="26"/>
        <v/>
      </c>
      <c r="E489" s="48" t="str">
        <f>IF((B488=""),"",IF((B488+$C$13&lt;=$C$12),D489-VLOOKUP(ROUND(C489,0),Costes!$B$19:$E$119,4,0),""))</f>
        <v/>
      </c>
    </row>
    <row r="490" spans="2:5" x14ac:dyDescent="0.25">
      <c r="B490" s="21" t="str">
        <f t="shared" si="25"/>
        <v/>
      </c>
      <c r="C490" s="21" t="str">
        <f t="shared" si="24"/>
        <v/>
      </c>
      <c r="D490" s="16" t="str">
        <f t="shared" si="26"/>
        <v/>
      </c>
      <c r="E490" s="48" t="str">
        <f>IF((B489=""),"",IF((B489+$C$13&lt;=$C$12),D490-VLOOKUP(ROUND(C490,0),Costes!$B$19:$E$119,4,0),""))</f>
        <v/>
      </c>
    </row>
    <row r="491" spans="2:5" x14ac:dyDescent="0.25">
      <c r="B491" s="21" t="str">
        <f t="shared" si="25"/>
        <v/>
      </c>
      <c r="C491" s="21" t="str">
        <f t="shared" si="24"/>
        <v/>
      </c>
      <c r="D491" s="16" t="str">
        <f t="shared" si="26"/>
        <v/>
      </c>
      <c r="E491" s="48" t="str">
        <f>IF((B490=""),"",IF((B490+$C$13&lt;=$C$12),D491-VLOOKUP(ROUND(C491,0),Costes!$B$19:$E$119,4,0),""))</f>
        <v/>
      </c>
    </row>
    <row r="492" spans="2:5" x14ac:dyDescent="0.25">
      <c r="B492" s="21" t="str">
        <f t="shared" si="25"/>
        <v/>
      </c>
      <c r="C492" s="21" t="str">
        <f t="shared" si="24"/>
        <v/>
      </c>
      <c r="D492" s="16" t="str">
        <f t="shared" si="26"/>
        <v/>
      </c>
      <c r="E492" s="48" t="str">
        <f>IF((B491=""),"",IF((B491+$C$13&lt;=$C$12),D492-VLOOKUP(ROUND(C492,0),Costes!$B$19:$E$119,4,0),""))</f>
        <v/>
      </c>
    </row>
    <row r="493" spans="2:5" x14ac:dyDescent="0.25">
      <c r="B493" s="21" t="str">
        <f t="shared" si="25"/>
        <v/>
      </c>
      <c r="C493" s="21" t="str">
        <f t="shared" si="24"/>
        <v/>
      </c>
      <c r="D493" s="16" t="str">
        <f t="shared" si="26"/>
        <v/>
      </c>
      <c r="E493" s="48" t="str">
        <f>IF((B492=""),"",IF((B492+$C$13&lt;=$C$12),D493-VLOOKUP(ROUND(C493,0),Costes!$B$19:$E$119,4,0),""))</f>
        <v/>
      </c>
    </row>
    <row r="494" spans="2:5" x14ac:dyDescent="0.25">
      <c r="B494" s="21" t="str">
        <f t="shared" si="25"/>
        <v/>
      </c>
      <c r="C494" s="21" t="str">
        <f t="shared" si="24"/>
        <v/>
      </c>
      <c r="D494" s="16" t="str">
        <f t="shared" si="26"/>
        <v/>
      </c>
      <c r="E494" s="48" t="str">
        <f>IF((B493=""),"",IF((B493+$C$13&lt;=$C$12),D494-VLOOKUP(ROUND(C494,0),Costes!$B$19:$E$119,4,0),""))</f>
        <v/>
      </c>
    </row>
    <row r="495" spans="2:5" x14ac:dyDescent="0.25">
      <c r="B495" s="21" t="str">
        <f t="shared" si="25"/>
        <v/>
      </c>
      <c r="C495" s="21" t="str">
        <f t="shared" si="24"/>
        <v/>
      </c>
      <c r="D495" s="16" t="str">
        <f t="shared" si="26"/>
        <v/>
      </c>
      <c r="E495" s="48" t="str">
        <f>IF((B494=""),"",IF((B494+$C$13&lt;=$C$12),D495-VLOOKUP(ROUND(C495,0),Costes!$B$19:$E$119,4,0),""))</f>
        <v/>
      </c>
    </row>
    <row r="496" spans="2:5" x14ac:dyDescent="0.25">
      <c r="B496" s="21" t="str">
        <f t="shared" si="25"/>
        <v/>
      </c>
      <c r="C496" s="21" t="str">
        <f t="shared" si="24"/>
        <v/>
      </c>
      <c r="D496" s="16" t="str">
        <f t="shared" si="26"/>
        <v/>
      </c>
      <c r="E496" s="48" t="str">
        <f>IF((B495=""),"",IF((B495+$C$13&lt;=$C$12),D496-VLOOKUP(ROUND(C496,0),Costes!$B$19:$E$119,4,0),""))</f>
        <v/>
      </c>
    </row>
    <row r="497" spans="2:5" x14ac:dyDescent="0.25">
      <c r="B497" s="21" t="str">
        <f t="shared" si="25"/>
        <v/>
      </c>
      <c r="C497" s="21" t="str">
        <f t="shared" si="24"/>
        <v/>
      </c>
      <c r="D497" s="16" t="str">
        <f t="shared" si="26"/>
        <v/>
      </c>
      <c r="E497" s="48" t="str">
        <f>IF((B496=""),"",IF((B496+$C$13&lt;=$C$12),D497-VLOOKUP(ROUND(C497,0),Costes!$B$19:$E$119,4,0),""))</f>
        <v/>
      </c>
    </row>
    <row r="498" spans="2:5" x14ac:dyDescent="0.25">
      <c r="B498" s="21" t="str">
        <f t="shared" si="25"/>
        <v/>
      </c>
      <c r="C498" s="21" t="str">
        <f t="shared" si="24"/>
        <v/>
      </c>
      <c r="D498" s="16" t="str">
        <f t="shared" si="26"/>
        <v/>
      </c>
      <c r="E498" s="48" t="str">
        <f>IF((B497=""),"",IF((B497+$C$13&lt;=$C$12),D498-VLOOKUP(ROUND(C498,0),Costes!$B$19:$E$119,4,0),""))</f>
        <v/>
      </c>
    </row>
    <row r="499" spans="2:5" x14ac:dyDescent="0.25">
      <c r="B499" s="21" t="str">
        <f t="shared" si="25"/>
        <v/>
      </c>
      <c r="C499" s="21" t="str">
        <f t="shared" si="24"/>
        <v/>
      </c>
      <c r="D499" s="16" t="str">
        <f t="shared" si="26"/>
        <v/>
      </c>
      <c r="E499" s="48" t="str">
        <f>IF((B498=""),"",IF((B498+$C$13&lt;=$C$12),D499-VLOOKUP(ROUND(C499,0),Costes!$B$19:$E$119,4,0),""))</f>
        <v/>
      </c>
    </row>
    <row r="500" spans="2:5" x14ac:dyDescent="0.25">
      <c r="B500" s="21" t="str">
        <f t="shared" si="25"/>
        <v/>
      </c>
      <c r="C500" s="21" t="str">
        <f t="shared" si="24"/>
        <v/>
      </c>
      <c r="D500" s="16" t="str">
        <f t="shared" si="26"/>
        <v/>
      </c>
      <c r="E500" s="48" t="str">
        <f>IF((B499=""),"",IF((B499+$C$13&lt;=$C$12),D500-VLOOKUP(ROUND(C500,0),Costes!$B$19:$E$119,4,0),""))</f>
        <v/>
      </c>
    </row>
    <row r="501" spans="2:5" x14ac:dyDescent="0.25">
      <c r="B501" s="21" t="str">
        <f t="shared" si="25"/>
        <v/>
      </c>
      <c r="C501" s="21" t="str">
        <f t="shared" si="24"/>
        <v/>
      </c>
      <c r="D501" s="16" t="str">
        <f t="shared" si="26"/>
        <v/>
      </c>
      <c r="E501" s="48" t="str">
        <f>IF((B500=""),"",IF((B500+$C$13&lt;=$C$12),D501-VLOOKUP(ROUND(C501,0),Costes!$B$19:$E$119,4,0),""))</f>
        <v/>
      </c>
    </row>
    <row r="502" spans="2:5" x14ac:dyDescent="0.25">
      <c r="B502" s="21" t="str">
        <f t="shared" si="25"/>
        <v/>
      </c>
      <c r="C502" s="21" t="str">
        <f t="shared" si="24"/>
        <v/>
      </c>
      <c r="D502" s="16" t="str">
        <f t="shared" si="26"/>
        <v/>
      </c>
      <c r="E502" s="48" t="str">
        <f>IF((B501=""),"",IF((B501+$C$13&lt;=$C$12),D502-VLOOKUP(ROUND(C502,0),Costes!$B$19:$E$119,4,0),""))</f>
        <v/>
      </c>
    </row>
    <row r="503" spans="2:5" x14ac:dyDescent="0.25">
      <c r="B503" s="21" t="str">
        <f t="shared" si="25"/>
        <v/>
      </c>
      <c r="C503" s="21" t="str">
        <f t="shared" si="24"/>
        <v/>
      </c>
      <c r="D503" s="16" t="str">
        <f t="shared" si="26"/>
        <v/>
      </c>
      <c r="E503" s="48" t="str">
        <f>IF((B502=""),"",IF((B502+$C$13&lt;=$C$12),D503-VLOOKUP(ROUND(C503,0),Costes!$B$19:$E$119,4,0),""))</f>
        <v/>
      </c>
    </row>
    <row r="504" spans="2:5" x14ac:dyDescent="0.25">
      <c r="B504" s="21" t="str">
        <f t="shared" si="25"/>
        <v/>
      </c>
      <c r="C504" s="21" t="str">
        <f t="shared" si="24"/>
        <v/>
      </c>
      <c r="D504" s="16" t="str">
        <f t="shared" si="26"/>
        <v/>
      </c>
      <c r="E504" s="48" t="str">
        <f>IF((B503=""),"",IF((B503+$C$13&lt;=$C$12),D504-VLOOKUP(ROUND(C504,0),Costes!$B$19:$E$119,4,0),""))</f>
        <v/>
      </c>
    </row>
    <row r="505" spans="2:5" x14ac:dyDescent="0.25">
      <c r="B505" s="21" t="str">
        <f t="shared" si="25"/>
        <v/>
      </c>
      <c r="C505" s="21" t="str">
        <f t="shared" si="24"/>
        <v/>
      </c>
      <c r="D505" s="16" t="str">
        <f t="shared" si="26"/>
        <v/>
      </c>
      <c r="E505" s="48" t="str">
        <f>IF((B504=""),"",IF((B504+$C$13&lt;=$C$12),D505-VLOOKUP(ROUND(C505,0),Costes!$B$19:$E$119,4,0),""))</f>
        <v/>
      </c>
    </row>
    <row r="506" spans="2:5" x14ac:dyDescent="0.25">
      <c r="B506" s="21" t="str">
        <f t="shared" si="25"/>
        <v/>
      </c>
      <c r="C506" s="21" t="str">
        <f t="shared" si="24"/>
        <v/>
      </c>
      <c r="D506" s="16" t="str">
        <f t="shared" si="26"/>
        <v/>
      </c>
      <c r="E506" s="48" t="str">
        <f>IF((B505=""),"",IF((B505+$C$13&lt;=$C$12),D506-VLOOKUP(ROUND(C506,0),Costes!$B$19:$E$119,4,0),""))</f>
        <v/>
      </c>
    </row>
    <row r="507" spans="2:5" x14ac:dyDescent="0.25">
      <c r="B507" s="21" t="str">
        <f t="shared" si="25"/>
        <v/>
      </c>
      <c r="C507" s="21" t="str">
        <f t="shared" si="24"/>
        <v/>
      </c>
      <c r="D507" s="16" t="str">
        <f t="shared" si="26"/>
        <v/>
      </c>
      <c r="E507" s="48" t="str">
        <f>IF((B506=""),"",IF((B506+$C$13&lt;=$C$12),D507-VLOOKUP(ROUND(C507,0),Costes!$B$19:$E$119,4,0),""))</f>
        <v/>
      </c>
    </row>
    <row r="508" spans="2:5" x14ac:dyDescent="0.25">
      <c r="B508" s="21" t="str">
        <f t="shared" si="25"/>
        <v/>
      </c>
      <c r="C508" s="21" t="str">
        <f t="shared" si="24"/>
        <v/>
      </c>
      <c r="D508" s="16" t="str">
        <f t="shared" si="26"/>
        <v/>
      </c>
      <c r="E508" s="48" t="str">
        <f>IF((B507=""),"",IF((B507+$C$13&lt;=$C$12),D508-VLOOKUP(ROUND(C508,0),Costes!$B$19:$E$119,4,0),""))</f>
        <v/>
      </c>
    </row>
    <row r="509" spans="2:5" x14ac:dyDescent="0.25">
      <c r="B509" s="21" t="str">
        <f t="shared" si="25"/>
        <v/>
      </c>
      <c r="C509" s="21" t="str">
        <f t="shared" si="24"/>
        <v/>
      </c>
      <c r="D509" s="16" t="str">
        <f t="shared" si="26"/>
        <v/>
      </c>
      <c r="E509" s="48" t="str">
        <f>IF((B508=""),"",IF((B508+$C$13&lt;=$C$12),D509-VLOOKUP(ROUND(C509,0),Costes!$B$19:$E$119,4,0),""))</f>
        <v/>
      </c>
    </row>
    <row r="510" spans="2:5" x14ac:dyDescent="0.25">
      <c r="B510" s="21" t="str">
        <f t="shared" si="25"/>
        <v/>
      </c>
      <c r="C510" s="21" t="str">
        <f t="shared" si="24"/>
        <v/>
      </c>
      <c r="D510" s="16" t="str">
        <f t="shared" si="26"/>
        <v/>
      </c>
      <c r="E510" s="48" t="str">
        <f>IF((B509=""),"",IF((B509+$C$13&lt;=$C$12),D510-VLOOKUP(ROUND(C510,0),Costes!$B$19:$E$119,4,0),""))</f>
        <v/>
      </c>
    </row>
    <row r="511" spans="2:5" x14ac:dyDescent="0.25">
      <c r="B511" s="21" t="str">
        <f t="shared" si="25"/>
        <v/>
      </c>
      <c r="C511" s="21" t="str">
        <f t="shared" si="24"/>
        <v/>
      </c>
      <c r="D511" s="16" t="str">
        <f t="shared" si="26"/>
        <v/>
      </c>
      <c r="E511" s="48" t="str">
        <f>IF((B510=""),"",IF((B510+$C$13&lt;=$C$12),D511-VLOOKUP(ROUND(C511,0),Costes!$B$19:$E$119,4,0),""))</f>
        <v/>
      </c>
    </row>
    <row r="512" spans="2:5" x14ac:dyDescent="0.25">
      <c r="B512" s="21" t="str">
        <f t="shared" si="25"/>
        <v/>
      </c>
      <c r="C512" s="21" t="str">
        <f t="shared" si="24"/>
        <v/>
      </c>
      <c r="D512" s="16" t="str">
        <f t="shared" si="26"/>
        <v/>
      </c>
      <c r="E512" s="48" t="str">
        <f>IF((B511=""),"",IF((B511+$C$13&lt;=$C$12),D512-VLOOKUP(ROUND(C512,0),Costes!$B$19:$E$119,4,0),""))</f>
        <v/>
      </c>
    </row>
    <row r="513" spans="2:5" x14ac:dyDescent="0.25">
      <c r="B513" s="21" t="str">
        <f t="shared" si="25"/>
        <v/>
      </c>
      <c r="C513" s="21" t="str">
        <f t="shared" si="24"/>
        <v/>
      </c>
      <c r="D513" s="16" t="str">
        <f t="shared" si="26"/>
        <v/>
      </c>
      <c r="E513" s="48" t="str">
        <f>IF((B512=""),"",IF((B512+$C$13&lt;=$C$12),D513-VLOOKUP(ROUND(C513,0),Costes!$B$19:$E$119,4,0),""))</f>
        <v/>
      </c>
    </row>
    <row r="514" spans="2:5" x14ac:dyDescent="0.25">
      <c r="B514" s="21" t="str">
        <f t="shared" si="25"/>
        <v/>
      </c>
      <c r="C514" s="21" t="str">
        <f t="shared" si="24"/>
        <v/>
      </c>
      <c r="D514" s="16" t="str">
        <f t="shared" si="26"/>
        <v/>
      </c>
      <c r="E514" s="48" t="str">
        <f>IF((B513=""),"",IF((B513+$C$13&lt;=$C$12),D514-VLOOKUP(ROUND(C514,0),Costes!$B$19:$E$119,4,0),""))</f>
        <v/>
      </c>
    </row>
    <row r="515" spans="2:5" x14ac:dyDescent="0.25">
      <c r="B515" s="21" t="str">
        <f t="shared" si="25"/>
        <v/>
      </c>
      <c r="C515" s="21" t="str">
        <f t="shared" si="24"/>
        <v/>
      </c>
      <c r="D515" s="16" t="str">
        <f t="shared" si="26"/>
        <v/>
      </c>
      <c r="E515" s="48" t="str">
        <f>IF((B514=""),"",IF((B514+$C$13&lt;=$C$12),D515-VLOOKUP(ROUND(C515,0),Costes!$B$19:$E$119,4,0),""))</f>
        <v/>
      </c>
    </row>
    <row r="516" spans="2:5" x14ac:dyDescent="0.25">
      <c r="B516" s="21" t="str">
        <f t="shared" si="25"/>
        <v/>
      </c>
      <c r="C516" s="21" t="str">
        <f t="shared" si="24"/>
        <v/>
      </c>
      <c r="D516" s="16" t="str">
        <f t="shared" si="26"/>
        <v/>
      </c>
      <c r="E516" s="48" t="str">
        <f>IF((B515=""),"",IF((B515+$C$13&lt;=$C$12),D516-VLOOKUP(ROUND(C516,0),Costes!$B$19:$E$119,4,0),""))</f>
        <v/>
      </c>
    </row>
    <row r="517" spans="2:5" x14ac:dyDescent="0.25">
      <c r="B517" s="21" t="str">
        <f t="shared" si="25"/>
        <v/>
      </c>
      <c r="C517" s="21" t="str">
        <f t="shared" si="24"/>
        <v/>
      </c>
      <c r="D517" s="16" t="str">
        <f t="shared" si="26"/>
        <v/>
      </c>
      <c r="E517" s="48" t="str">
        <f>IF((B516=""),"",IF((B516+$C$13&lt;=$C$12),D517-VLOOKUP(ROUND(C517,0),Costes!$B$19:$E$119,4,0),""))</f>
        <v/>
      </c>
    </row>
    <row r="518" spans="2:5" x14ac:dyDescent="0.25">
      <c r="B518" s="21" t="str">
        <f t="shared" si="25"/>
        <v/>
      </c>
      <c r="C518" s="21" t="str">
        <f t="shared" si="24"/>
        <v/>
      </c>
      <c r="D518" s="16" t="str">
        <f t="shared" si="26"/>
        <v/>
      </c>
      <c r="E518" s="48" t="str">
        <f>IF((B517=""),"",IF((B517+$C$13&lt;=$C$12),D518-VLOOKUP(ROUND(C518,0),Costes!$B$19:$E$119,4,0),""))</f>
        <v/>
      </c>
    </row>
    <row r="519" spans="2:5" x14ac:dyDescent="0.25">
      <c r="B519" s="21" t="str">
        <f t="shared" si="25"/>
        <v/>
      </c>
      <c r="C519" s="21" t="str">
        <f t="shared" si="24"/>
        <v/>
      </c>
      <c r="D519" s="16" t="str">
        <f t="shared" si="26"/>
        <v/>
      </c>
      <c r="E519" s="48" t="str">
        <f>IF((B518=""),"",IF((B518+$C$13&lt;=$C$12),D519-VLOOKUP(ROUND(C519,0),Costes!$B$19:$E$119,4,0),""))</f>
        <v/>
      </c>
    </row>
    <row r="520" spans="2:5" x14ac:dyDescent="0.25">
      <c r="B520" s="21" t="str">
        <f t="shared" si="25"/>
        <v/>
      </c>
      <c r="C520" s="21" t="str">
        <f t="shared" si="24"/>
        <v/>
      </c>
      <c r="D520" s="16" t="str">
        <f t="shared" si="26"/>
        <v/>
      </c>
      <c r="E520" s="48" t="str">
        <f>IF((B519=""),"",IF((B519+$C$13&lt;=$C$12),D520-VLOOKUP(ROUND(C520,0),Costes!$B$19:$E$119,4,0),""))</f>
        <v/>
      </c>
    </row>
    <row r="521" spans="2:5" x14ac:dyDescent="0.25">
      <c r="B521" s="21" t="str">
        <f t="shared" si="25"/>
        <v/>
      </c>
      <c r="C521" s="21" t="str">
        <f t="shared" si="24"/>
        <v/>
      </c>
      <c r="D521" s="16" t="str">
        <f t="shared" si="26"/>
        <v/>
      </c>
      <c r="E521" s="48" t="str">
        <f>IF((B520=""),"",IF((B520+$C$13&lt;=$C$12),D521-VLOOKUP(ROUND(C521,0),Costes!$B$19:$E$119,4,0),""))</f>
        <v/>
      </c>
    </row>
    <row r="522" spans="2:5" x14ac:dyDescent="0.25">
      <c r="B522" s="21" t="str">
        <f t="shared" si="25"/>
        <v/>
      </c>
      <c r="C522" s="21" t="str">
        <f t="shared" si="24"/>
        <v/>
      </c>
      <c r="D522" s="16" t="str">
        <f t="shared" si="26"/>
        <v/>
      </c>
      <c r="E522" s="48" t="str">
        <f>IF((B521=""),"",IF((B521+$C$13&lt;=$C$12),D522-VLOOKUP(ROUND(C522,0),Costes!$B$19:$E$119,4,0),""))</f>
        <v/>
      </c>
    </row>
    <row r="523" spans="2:5" x14ac:dyDescent="0.25">
      <c r="B523" s="21" t="str">
        <f t="shared" si="25"/>
        <v/>
      </c>
      <c r="C523" s="21" t="str">
        <f t="shared" si="24"/>
        <v/>
      </c>
      <c r="D523" s="16" t="str">
        <f t="shared" si="26"/>
        <v/>
      </c>
      <c r="E523" s="48" t="str">
        <f>IF((B522=""),"",IF((B522+$C$13&lt;=$C$12),D523-VLOOKUP(ROUND(C523,0),Costes!$B$19:$E$119,4,0),""))</f>
        <v/>
      </c>
    </row>
    <row r="524" spans="2:5" x14ac:dyDescent="0.25">
      <c r="B524" s="21" t="str">
        <f t="shared" si="25"/>
        <v/>
      </c>
      <c r="C524" s="21" t="str">
        <f t="shared" si="24"/>
        <v/>
      </c>
      <c r="D524" s="16" t="str">
        <f t="shared" si="26"/>
        <v/>
      </c>
      <c r="E524" s="48" t="str">
        <f>IF((B523=""),"",IF((B523+$C$13&lt;=$C$12),D524-VLOOKUP(ROUND(C524,0),Costes!$B$19:$E$119,4,0),""))</f>
        <v/>
      </c>
    </row>
    <row r="525" spans="2:5" x14ac:dyDescent="0.25">
      <c r="B525" s="21" t="str">
        <f t="shared" si="25"/>
        <v/>
      </c>
      <c r="C525" s="21" t="str">
        <f t="shared" si="24"/>
        <v/>
      </c>
      <c r="D525" s="16" t="str">
        <f t="shared" si="26"/>
        <v/>
      </c>
      <c r="E525" s="48" t="str">
        <f>IF((B524=""),"",IF((B524+$C$13&lt;=$C$12),D525-VLOOKUP(ROUND(C525,0),Costes!$B$19:$E$119,4,0),""))</f>
        <v/>
      </c>
    </row>
    <row r="526" spans="2:5" x14ac:dyDescent="0.25">
      <c r="B526" s="21" t="str">
        <f t="shared" si="25"/>
        <v/>
      </c>
      <c r="C526" s="21" t="str">
        <f t="shared" si="24"/>
        <v/>
      </c>
      <c r="D526" s="16" t="str">
        <f t="shared" si="26"/>
        <v/>
      </c>
      <c r="E526" s="48" t="str">
        <f>IF((B525=""),"",IF((B525+$C$13&lt;=$C$12),D526-VLOOKUP(ROUND(C526,0),Costes!$B$19:$E$119,4,0),""))</f>
        <v/>
      </c>
    </row>
    <row r="527" spans="2:5" x14ac:dyDescent="0.25">
      <c r="B527" s="21" t="str">
        <f t="shared" si="25"/>
        <v/>
      </c>
      <c r="C527" s="21" t="str">
        <f t="shared" si="24"/>
        <v/>
      </c>
      <c r="D527" s="16" t="str">
        <f t="shared" si="26"/>
        <v/>
      </c>
      <c r="E527" s="48" t="str">
        <f>IF((B526=""),"",IF((B526+$C$13&lt;=$C$12),D527-VLOOKUP(ROUND(C527,0),Costes!$B$19:$E$119,4,0),""))</f>
        <v/>
      </c>
    </row>
    <row r="528" spans="2:5" x14ac:dyDescent="0.25">
      <c r="B528" s="21" t="str">
        <f t="shared" si="25"/>
        <v/>
      </c>
      <c r="C528" s="21" t="str">
        <f t="shared" si="24"/>
        <v/>
      </c>
      <c r="D528" s="16" t="str">
        <f t="shared" si="26"/>
        <v/>
      </c>
      <c r="E528" s="48" t="str">
        <f>IF((B527=""),"",IF((B527+$C$13&lt;=$C$12),D528-VLOOKUP(ROUND(C528,0),Costes!$B$19:$E$119,4,0),""))</f>
        <v/>
      </c>
    </row>
    <row r="529" spans="2:5" x14ac:dyDescent="0.25">
      <c r="B529" s="21" t="str">
        <f t="shared" si="25"/>
        <v/>
      </c>
      <c r="C529" s="21" t="str">
        <f t="shared" si="24"/>
        <v/>
      </c>
      <c r="D529" s="16" t="str">
        <f t="shared" si="26"/>
        <v/>
      </c>
      <c r="E529" s="48" t="str">
        <f>IF((B528=""),"",IF((B528+$C$13&lt;=$C$12),D529-VLOOKUP(ROUND(C529,0),Costes!$B$19:$E$119,4,0),""))</f>
        <v/>
      </c>
    </row>
    <row r="530" spans="2:5" x14ac:dyDescent="0.25">
      <c r="B530" s="21" t="str">
        <f t="shared" si="25"/>
        <v/>
      </c>
      <c r="C530" s="21" t="str">
        <f t="shared" si="24"/>
        <v/>
      </c>
      <c r="D530" s="16" t="str">
        <f t="shared" si="26"/>
        <v/>
      </c>
      <c r="E530" s="48" t="str">
        <f>IF((B529=""),"",IF((B529+$C$13&lt;=$C$12),D530-VLOOKUP(ROUND(C530,0),Costes!$B$19:$E$119,4,0),""))</f>
        <v/>
      </c>
    </row>
    <row r="531" spans="2:5" x14ac:dyDescent="0.25">
      <c r="B531" s="21" t="str">
        <f t="shared" si="25"/>
        <v/>
      </c>
      <c r="C531" s="21" t="str">
        <f t="shared" si="24"/>
        <v/>
      </c>
      <c r="D531" s="16" t="str">
        <f t="shared" si="26"/>
        <v/>
      </c>
      <c r="E531" s="48" t="str">
        <f>IF((B530=""),"",IF((B530+$C$13&lt;=$C$12),D531-VLOOKUP(ROUND(C531,0),Costes!$B$19:$E$119,4,0),""))</f>
        <v/>
      </c>
    </row>
    <row r="532" spans="2:5" x14ac:dyDescent="0.25">
      <c r="B532" s="21" t="str">
        <f t="shared" si="25"/>
        <v/>
      </c>
      <c r="C532" s="21" t="str">
        <f t="shared" ref="C532:C595" si="27">IF(B532="","",IF($C$9="Linear",$C$10*B532+$D$10,IF($C$9="Cuadratica",B532^2+$D$10,IF($C$9="Logaritmica",LN(B532/$D$10),IF($C$9="Exponencial",EXP(B532/$D$10),IF($C$9="Cubica",B532^3+$D$10,IF($C$9="Radiz",SQRT(B532)+$D$10,(B532/$D$10)^$C$10)))))))</f>
        <v/>
      </c>
      <c r="D532" s="16" t="str">
        <f t="shared" si="26"/>
        <v/>
      </c>
      <c r="E532" s="48" t="str">
        <f>IF((B531=""),"",IF((B531+$C$13&lt;=$C$12),D532-VLOOKUP(ROUND(C532,0),Costes!$B$19:$E$119,4,0),""))</f>
        <v/>
      </c>
    </row>
    <row r="533" spans="2:5" x14ac:dyDescent="0.25">
      <c r="B533" s="21" t="str">
        <f t="shared" ref="B533:B596" si="28">IF((B532=""),"",IF((B532+$C$13&lt;=$C$12),(B532+$C$13),""))</f>
        <v/>
      </c>
      <c r="C533" s="21" t="str">
        <f t="shared" si="27"/>
        <v/>
      </c>
      <c r="D533" s="16" t="str">
        <f t="shared" ref="D533:D596" si="29">IF((B532=""),"",IF((B532+$C$13&lt;=$C$12),B533*C533,""))</f>
        <v/>
      </c>
      <c r="E533" s="48" t="str">
        <f>IF((B532=""),"",IF((B532+$C$13&lt;=$C$12),D533-VLOOKUP(ROUND(C533,0),Costes!$B$19:$E$119,4,0),""))</f>
        <v/>
      </c>
    </row>
    <row r="534" spans="2:5" x14ac:dyDescent="0.25">
      <c r="B534" s="21" t="str">
        <f t="shared" si="28"/>
        <v/>
      </c>
      <c r="C534" s="21" t="str">
        <f t="shared" si="27"/>
        <v/>
      </c>
      <c r="D534" s="16" t="str">
        <f t="shared" si="29"/>
        <v/>
      </c>
      <c r="E534" s="48" t="str">
        <f>IF((B533=""),"",IF((B533+$C$13&lt;=$C$12),D534-VLOOKUP(ROUND(C534,0),Costes!$B$19:$E$119,4,0),""))</f>
        <v/>
      </c>
    </row>
    <row r="535" spans="2:5" x14ac:dyDescent="0.25">
      <c r="B535" s="21" t="str">
        <f t="shared" si="28"/>
        <v/>
      </c>
      <c r="C535" s="21" t="str">
        <f t="shared" si="27"/>
        <v/>
      </c>
      <c r="D535" s="16" t="str">
        <f t="shared" si="29"/>
        <v/>
      </c>
      <c r="E535" s="48" t="str">
        <f>IF((B534=""),"",IF((B534+$C$13&lt;=$C$12),D535-VLOOKUP(ROUND(C535,0),Costes!$B$19:$E$119,4,0),""))</f>
        <v/>
      </c>
    </row>
    <row r="536" spans="2:5" x14ac:dyDescent="0.25">
      <c r="B536" s="21" t="str">
        <f t="shared" si="28"/>
        <v/>
      </c>
      <c r="C536" s="21" t="str">
        <f t="shared" si="27"/>
        <v/>
      </c>
      <c r="D536" s="16" t="str">
        <f t="shared" si="29"/>
        <v/>
      </c>
      <c r="E536" s="48" t="str">
        <f>IF((B535=""),"",IF((B535+$C$13&lt;=$C$12),D536-VLOOKUP(ROUND(C536,0),Costes!$B$19:$E$119,4,0),""))</f>
        <v/>
      </c>
    </row>
    <row r="537" spans="2:5" x14ac:dyDescent="0.25">
      <c r="B537" s="21" t="str">
        <f t="shared" si="28"/>
        <v/>
      </c>
      <c r="C537" s="21" t="str">
        <f t="shared" si="27"/>
        <v/>
      </c>
      <c r="D537" s="16" t="str">
        <f t="shared" si="29"/>
        <v/>
      </c>
      <c r="E537" s="48" t="str">
        <f>IF((B536=""),"",IF((B536+$C$13&lt;=$C$12),D537-VLOOKUP(ROUND(C537,0),Costes!$B$19:$E$119,4,0),""))</f>
        <v/>
      </c>
    </row>
    <row r="538" spans="2:5" x14ac:dyDescent="0.25">
      <c r="B538" s="21" t="str">
        <f t="shared" si="28"/>
        <v/>
      </c>
      <c r="C538" s="21" t="str">
        <f t="shared" si="27"/>
        <v/>
      </c>
      <c r="D538" s="16" t="str">
        <f t="shared" si="29"/>
        <v/>
      </c>
      <c r="E538" s="48" t="str">
        <f>IF((B537=""),"",IF((B537+$C$13&lt;=$C$12),D538-VLOOKUP(ROUND(C538,0),Costes!$B$19:$E$119,4,0),""))</f>
        <v/>
      </c>
    </row>
    <row r="539" spans="2:5" x14ac:dyDescent="0.25">
      <c r="B539" s="21" t="str">
        <f t="shared" si="28"/>
        <v/>
      </c>
      <c r="C539" s="21" t="str">
        <f t="shared" si="27"/>
        <v/>
      </c>
      <c r="D539" s="16" t="str">
        <f t="shared" si="29"/>
        <v/>
      </c>
      <c r="E539" s="48" t="str">
        <f>IF((B538=""),"",IF((B538+$C$13&lt;=$C$12),D539-VLOOKUP(ROUND(C539,0),Costes!$B$19:$E$119,4,0),""))</f>
        <v/>
      </c>
    </row>
    <row r="540" spans="2:5" x14ac:dyDescent="0.25">
      <c r="B540" s="21" t="str">
        <f t="shared" si="28"/>
        <v/>
      </c>
      <c r="C540" s="21" t="str">
        <f t="shared" si="27"/>
        <v/>
      </c>
      <c r="D540" s="16" t="str">
        <f t="shared" si="29"/>
        <v/>
      </c>
      <c r="E540" s="48" t="str">
        <f>IF((B539=""),"",IF((B539+$C$13&lt;=$C$12),D540-VLOOKUP(ROUND(C540,0),Costes!$B$19:$E$119,4,0),""))</f>
        <v/>
      </c>
    </row>
    <row r="541" spans="2:5" x14ac:dyDescent="0.25">
      <c r="B541" s="21" t="str">
        <f t="shared" si="28"/>
        <v/>
      </c>
      <c r="C541" s="21" t="str">
        <f t="shared" si="27"/>
        <v/>
      </c>
      <c r="D541" s="16" t="str">
        <f t="shared" si="29"/>
        <v/>
      </c>
      <c r="E541" s="48" t="str">
        <f>IF((B540=""),"",IF((B540+$C$13&lt;=$C$12),D541-VLOOKUP(ROUND(C541,0),Costes!$B$19:$E$119,4,0),""))</f>
        <v/>
      </c>
    </row>
    <row r="542" spans="2:5" x14ac:dyDescent="0.25">
      <c r="B542" s="21" t="str">
        <f t="shared" si="28"/>
        <v/>
      </c>
      <c r="C542" s="21" t="str">
        <f t="shared" si="27"/>
        <v/>
      </c>
      <c r="D542" s="16" t="str">
        <f t="shared" si="29"/>
        <v/>
      </c>
      <c r="E542" s="48" t="str">
        <f>IF((B541=""),"",IF((B541+$C$13&lt;=$C$12),D542-VLOOKUP(ROUND(C542,0),Costes!$B$19:$E$119,4,0),""))</f>
        <v/>
      </c>
    </row>
    <row r="543" spans="2:5" x14ac:dyDescent="0.25">
      <c r="B543" s="21" t="str">
        <f t="shared" si="28"/>
        <v/>
      </c>
      <c r="C543" s="21" t="str">
        <f t="shared" si="27"/>
        <v/>
      </c>
      <c r="D543" s="16" t="str">
        <f t="shared" si="29"/>
        <v/>
      </c>
      <c r="E543" s="48" t="str">
        <f>IF((B542=""),"",IF((B542+$C$13&lt;=$C$12),D543-VLOOKUP(ROUND(C543,0),Costes!$B$19:$E$119,4,0),""))</f>
        <v/>
      </c>
    </row>
    <row r="544" spans="2:5" x14ac:dyDescent="0.25">
      <c r="B544" s="21" t="str">
        <f t="shared" si="28"/>
        <v/>
      </c>
      <c r="C544" s="21" t="str">
        <f t="shared" si="27"/>
        <v/>
      </c>
      <c r="D544" s="16" t="str">
        <f t="shared" si="29"/>
        <v/>
      </c>
      <c r="E544" s="48" t="str">
        <f>IF((B543=""),"",IF((B543+$C$13&lt;=$C$12),D544-VLOOKUP(ROUND(C544,0),Costes!$B$19:$E$119,4,0),""))</f>
        <v/>
      </c>
    </row>
    <row r="545" spans="2:5" x14ac:dyDescent="0.25">
      <c r="B545" s="21" t="str">
        <f t="shared" si="28"/>
        <v/>
      </c>
      <c r="C545" s="21" t="str">
        <f t="shared" si="27"/>
        <v/>
      </c>
      <c r="D545" s="16" t="str">
        <f t="shared" si="29"/>
        <v/>
      </c>
      <c r="E545" s="48" t="str">
        <f>IF((B544=""),"",IF((B544+$C$13&lt;=$C$12),D545-VLOOKUP(ROUND(C545,0),Costes!$B$19:$E$119,4,0),""))</f>
        <v/>
      </c>
    </row>
    <row r="546" spans="2:5" x14ac:dyDescent="0.25">
      <c r="B546" s="21" t="str">
        <f t="shared" si="28"/>
        <v/>
      </c>
      <c r="C546" s="21" t="str">
        <f t="shared" si="27"/>
        <v/>
      </c>
      <c r="D546" s="16" t="str">
        <f t="shared" si="29"/>
        <v/>
      </c>
      <c r="E546" s="48" t="str">
        <f>IF((B545=""),"",IF((B545+$C$13&lt;=$C$12),D546-VLOOKUP(ROUND(C546,0),Costes!$B$19:$E$119,4,0),""))</f>
        <v/>
      </c>
    </row>
    <row r="547" spans="2:5" x14ac:dyDescent="0.25">
      <c r="B547" s="21" t="str">
        <f t="shared" si="28"/>
        <v/>
      </c>
      <c r="C547" s="21" t="str">
        <f t="shared" si="27"/>
        <v/>
      </c>
      <c r="D547" s="16" t="str">
        <f t="shared" si="29"/>
        <v/>
      </c>
      <c r="E547" s="48" t="str">
        <f>IF((B546=""),"",IF((B546+$C$13&lt;=$C$12),D547-VLOOKUP(ROUND(C547,0),Costes!$B$19:$E$119,4,0),""))</f>
        <v/>
      </c>
    </row>
    <row r="548" spans="2:5" x14ac:dyDescent="0.25">
      <c r="B548" s="21" t="str">
        <f t="shared" si="28"/>
        <v/>
      </c>
      <c r="C548" s="21" t="str">
        <f t="shared" si="27"/>
        <v/>
      </c>
      <c r="D548" s="16" t="str">
        <f t="shared" si="29"/>
        <v/>
      </c>
      <c r="E548" s="48" t="str">
        <f>IF((B547=""),"",IF((B547+$C$13&lt;=$C$12),D548-VLOOKUP(ROUND(C548,0),Costes!$B$19:$E$119,4,0),""))</f>
        <v/>
      </c>
    </row>
    <row r="549" spans="2:5" x14ac:dyDescent="0.25">
      <c r="B549" s="21" t="str">
        <f t="shared" si="28"/>
        <v/>
      </c>
      <c r="C549" s="21" t="str">
        <f t="shared" si="27"/>
        <v/>
      </c>
      <c r="D549" s="16" t="str">
        <f t="shared" si="29"/>
        <v/>
      </c>
      <c r="E549" s="48" t="str">
        <f>IF((B548=""),"",IF((B548+$C$13&lt;=$C$12),D549-VLOOKUP(ROUND(C549,0),Costes!$B$19:$E$119,4,0),""))</f>
        <v/>
      </c>
    </row>
    <row r="550" spans="2:5" x14ac:dyDescent="0.25">
      <c r="B550" s="21" t="str">
        <f t="shared" si="28"/>
        <v/>
      </c>
      <c r="C550" s="21" t="str">
        <f t="shared" si="27"/>
        <v/>
      </c>
      <c r="D550" s="16" t="str">
        <f t="shared" si="29"/>
        <v/>
      </c>
      <c r="E550" s="48" t="str">
        <f>IF((B549=""),"",IF((B549+$C$13&lt;=$C$12),D550-VLOOKUP(ROUND(C550,0),Costes!$B$19:$E$119,4,0),""))</f>
        <v/>
      </c>
    </row>
    <row r="551" spans="2:5" x14ac:dyDescent="0.25">
      <c r="B551" s="21" t="str">
        <f t="shared" si="28"/>
        <v/>
      </c>
      <c r="C551" s="21" t="str">
        <f t="shared" si="27"/>
        <v/>
      </c>
      <c r="D551" s="16" t="str">
        <f t="shared" si="29"/>
        <v/>
      </c>
      <c r="E551" s="48" t="str">
        <f>IF((B550=""),"",IF((B550+$C$13&lt;=$C$12),D551-VLOOKUP(ROUND(C551,0),Costes!$B$19:$E$119,4,0),""))</f>
        <v/>
      </c>
    </row>
    <row r="552" spans="2:5" x14ac:dyDescent="0.25">
      <c r="B552" s="21" t="str">
        <f t="shared" si="28"/>
        <v/>
      </c>
      <c r="C552" s="21" t="str">
        <f t="shared" si="27"/>
        <v/>
      </c>
      <c r="D552" s="16" t="str">
        <f t="shared" si="29"/>
        <v/>
      </c>
      <c r="E552" s="48" t="str">
        <f>IF((B551=""),"",IF((B551+$C$13&lt;=$C$12),D552-VLOOKUP(ROUND(C552,0),Costes!$B$19:$E$119,4,0),""))</f>
        <v/>
      </c>
    </row>
    <row r="553" spans="2:5" x14ac:dyDescent="0.25">
      <c r="B553" s="21" t="str">
        <f t="shared" si="28"/>
        <v/>
      </c>
      <c r="C553" s="21" t="str">
        <f t="shared" si="27"/>
        <v/>
      </c>
      <c r="D553" s="16" t="str">
        <f t="shared" si="29"/>
        <v/>
      </c>
      <c r="E553" s="48" t="str">
        <f>IF((B552=""),"",IF((B552+$C$13&lt;=$C$12),D553-VLOOKUP(ROUND(C553,0),Costes!$B$19:$E$119,4,0),""))</f>
        <v/>
      </c>
    </row>
    <row r="554" spans="2:5" x14ac:dyDescent="0.25">
      <c r="B554" s="21" t="str">
        <f t="shared" si="28"/>
        <v/>
      </c>
      <c r="C554" s="21" t="str">
        <f t="shared" si="27"/>
        <v/>
      </c>
      <c r="D554" s="16" t="str">
        <f t="shared" si="29"/>
        <v/>
      </c>
      <c r="E554" s="48" t="str">
        <f>IF((B553=""),"",IF((B553+$C$13&lt;=$C$12),D554-VLOOKUP(ROUND(C554,0),Costes!$B$19:$E$119,4,0),""))</f>
        <v/>
      </c>
    </row>
    <row r="555" spans="2:5" x14ac:dyDescent="0.25">
      <c r="B555" s="21" t="str">
        <f t="shared" si="28"/>
        <v/>
      </c>
      <c r="C555" s="21" t="str">
        <f t="shared" si="27"/>
        <v/>
      </c>
      <c r="D555" s="16" t="str">
        <f t="shared" si="29"/>
        <v/>
      </c>
      <c r="E555" s="48" t="str">
        <f>IF((B554=""),"",IF((B554+$C$13&lt;=$C$12),D555-VLOOKUP(ROUND(C555,0),Costes!$B$19:$E$119,4,0),""))</f>
        <v/>
      </c>
    </row>
    <row r="556" spans="2:5" x14ac:dyDescent="0.25">
      <c r="B556" s="21" t="str">
        <f t="shared" si="28"/>
        <v/>
      </c>
      <c r="C556" s="21" t="str">
        <f t="shared" si="27"/>
        <v/>
      </c>
      <c r="D556" s="16" t="str">
        <f t="shared" si="29"/>
        <v/>
      </c>
      <c r="E556" s="48" t="str">
        <f>IF((B555=""),"",IF((B555+$C$13&lt;=$C$12),D556-VLOOKUP(ROUND(C556,0),Costes!$B$19:$E$119,4,0),""))</f>
        <v/>
      </c>
    </row>
    <row r="557" spans="2:5" x14ac:dyDescent="0.25">
      <c r="B557" s="21" t="str">
        <f t="shared" si="28"/>
        <v/>
      </c>
      <c r="C557" s="21" t="str">
        <f t="shared" si="27"/>
        <v/>
      </c>
      <c r="D557" s="16" t="str">
        <f t="shared" si="29"/>
        <v/>
      </c>
      <c r="E557" s="48" t="str">
        <f>IF((B556=""),"",IF((B556+$C$13&lt;=$C$12),D557-VLOOKUP(ROUND(C557,0),Costes!$B$19:$E$119,4,0),""))</f>
        <v/>
      </c>
    </row>
    <row r="558" spans="2:5" x14ac:dyDescent="0.25">
      <c r="B558" s="21" t="str">
        <f t="shared" si="28"/>
        <v/>
      </c>
      <c r="C558" s="21" t="str">
        <f t="shared" si="27"/>
        <v/>
      </c>
      <c r="D558" s="16" t="str">
        <f t="shared" si="29"/>
        <v/>
      </c>
      <c r="E558" s="48" t="str">
        <f>IF((B557=""),"",IF((B557+$C$13&lt;=$C$12),D558-VLOOKUP(ROUND(C558,0),Costes!$B$19:$E$119,4,0),""))</f>
        <v/>
      </c>
    </row>
    <row r="559" spans="2:5" x14ac:dyDescent="0.25">
      <c r="B559" s="21" t="str">
        <f t="shared" si="28"/>
        <v/>
      </c>
      <c r="C559" s="21" t="str">
        <f t="shared" si="27"/>
        <v/>
      </c>
      <c r="D559" s="16" t="str">
        <f t="shared" si="29"/>
        <v/>
      </c>
      <c r="E559" s="48" t="str">
        <f>IF((B558=""),"",IF((B558+$C$13&lt;=$C$12),D559-VLOOKUP(ROUND(C559,0),Costes!$B$19:$E$119,4,0),""))</f>
        <v/>
      </c>
    </row>
    <row r="560" spans="2:5" x14ac:dyDescent="0.25">
      <c r="B560" s="21" t="str">
        <f t="shared" si="28"/>
        <v/>
      </c>
      <c r="C560" s="21" t="str">
        <f t="shared" si="27"/>
        <v/>
      </c>
      <c r="D560" s="16" t="str">
        <f t="shared" si="29"/>
        <v/>
      </c>
      <c r="E560" s="48" t="str">
        <f>IF((B559=""),"",IF((B559+$C$13&lt;=$C$12),D560-VLOOKUP(ROUND(C560,0),Costes!$B$19:$E$119,4,0),""))</f>
        <v/>
      </c>
    </row>
    <row r="561" spans="2:5" x14ac:dyDescent="0.25">
      <c r="B561" s="21" t="str">
        <f t="shared" si="28"/>
        <v/>
      </c>
      <c r="C561" s="21" t="str">
        <f t="shared" si="27"/>
        <v/>
      </c>
      <c r="D561" s="16" t="str">
        <f t="shared" si="29"/>
        <v/>
      </c>
      <c r="E561" s="48" t="str">
        <f>IF((B560=""),"",IF((B560+$C$13&lt;=$C$12),D561-VLOOKUP(ROUND(C561,0),Costes!$B$19:$E$119,4,0),""))</f>
        <v/>
      </c>
    </row>
    <row r="562" spans="2:5" x14ac:dyDescent="0.25">
      <c r="B562" s="21" t="str">
        <f t="shared" si="28"/>
        <v/>
      </c>
      <c r="C562" s="21" t="str">
        <f t="shared" si="27"/>
        <v/>
      </c>
      <c r="D562" s="16" t="str">
        <f t="shared" si="29"/>
        <v/>
      </c>
      <c r="E562" s="48" t="str">
        <f>IF((B561=""),"",IF((B561+$C$13&lt;=$C$12),D562-VLOOKUP(ROUND(C562,0),Costes!$B$19:$E$119,4,0),""))</f>
        <v/>
      </c>
    </row>
    <row r="563" spans="2:5" x14ac:dyDescent="0.25">
      <c r="B563" s="21" t="str">
        <f t="shared" si="28"/>
        <v/>
      </c>
      <c r="C563" s="21" t="str">
        <f t="shared" si="27"/>
        <v/>
      </c>
      <c r="D563" s="16" t="str">
        <f t="shared" si="29"/>
        <v/>
      </c>
      <c r="E563" s="48" t="str">
        <f>IF((B562=""),"",IF((B562+$C$13&lt;=$C$12),D563-VLOOKUP(ROUND(C563,0),Costes!$B$19:$E$119,4,0),""))</f>
        <v/>
      </c>
    </row>
    <row r="564" spans="2:5" x14ac:dyDescent="0.25">
      <c r="B564" s="21" t="str">
        <f t="shared" si="28"/>
        <v/>
      </c>
      <c r="C564" s="21" t="str">
        <f t="shared" si="27"/>
        <v/>
      </c>
      <c r="D564" s="16" t="str">
        <f t="shared" si="29"/>
        <v/>
      </c>
      <c r="E564" s="48" t="str">
        <f>IF((B563=""),"",IF((B563+$C$13&lt;=$C$12),D564-VLOOKUP(ROUND(C564,0),Costes!$B$19:$E$119,4,0),""))</f>
        <v/>
      </c>
    </row>
    <row r="565" spans="2:5" x14ac:dyDescent="0.25">
      <c r="B565" s="21" t="str">
        <f t="shared" si="28"/>
        <v/>
      </c>
      <c r="C565" s="21" t="str">
        <f t="shared" si="27"/>
        <v/>
      </c>
      <c r="D565" s="16" t="str">
        <f t="shared" si="29"/>
        <v/>
      </c>
      <c r="E565" s="48" t="str">
        <f>IF((B564=""),"",IF((B564+$C$13&lt;=$C$12),D565-VLOOKUP(ROUND(C565,0),Costes!$B$19:$E$119,4,0),""))</f>
        <v/>
      </c>
    </row>
    <row r="566" spans="2:5" x14ac:dyDescent="0.25">
      <c r="B566" s="21" t="str">
        <f t="shared" si="28"/>
        <v/>
      </c>
      <c r="C566" s="21" t="str">
        <f t="shared" si="27"/>
        <v/>
      </c>
      <c r="D566" s="16" t="str">
        <f t="shared" si="29"/>
        <v/>
      </c>
      <c r="E566" s="48" t="str">
        <f>IF((B565=""),"",IF((B565+$C$13&lt;=$C$12),D566-VLOOKUP(ROUND(C566,0),Costes!$B$19:$E$119,4,0),""))</f>
        <v/>
      </c>
    </row>
    <row r="567" spans="2:5" x14ac:dyDescent="0.25">
      <c r="B567" s="21" t="str">
        <f t="shared" si="28"/>
        <v/>
      </c>
      <c r="C567" s="21" t="str">
        <f t="shared" si="27"/>
        <v/>
      </c>
      <c r="D567" s="16" t="str">
        <f t="shared" si="29"/>
        <v/>
      </c>
      <c r="E567" s="48" t="str">
        <f>IF((B566=""),"",IF((B566+$C$13&lt;=$C$12),D567-VLOOKUP(ROUND(C567,0),Costes!$B$19:$E$119,4,0),""))</f>
        <v/>
      </c>
    </row>
    <row r="568" spans="2:5" x14ac:dyDescent="0.25">
      <c r="B568" s="21" t="str">
        <f t="shared" si="28"/>
        <v/>
      </c>
      <c r="C568" s="21" t="str">
        <f t="shared" si="27"/>
        <v/>
      </c>
      <c r="D568" s="16" t="str">
        <f t="shared" si="29"/>
        <v/>
      </c>
      <c r="E568" s="48" t="str">
        <f>IF((B567=""),"",IF((B567+$C$13&lt;=$C$12),D568-VLOOKUP(ROUND(C568,0),Costes!$B$19:$E$119,4,0),""))</f>
        <v/>
      </c>
    </row>
    <row r="569" spans="2:5" x14ac:dyDescent="0.25">
      <c r="B569" s="21" t="str">
        <f t="shared" si="28"/>
        <v/>
      </c>
      <c r="C569" s="21" t="str">
        <f t="shared" si="27"/>
        <v/>
      </c>
      <c r="D569" s="16" t="str">
        <f t="shared" si="29"/>
        <v/>
      </c>
      <c r="E569" s="48" t="str">
        <f>IF((B568=""),"",IF((B568+$C$13&lt;=$C$12),D569-VLOOKUP(ROUND(C569,0),Costes!$B$19:$E$119,4,0),""))</f>
        <v/>
      </c>
    </row>
    <row r="570" spans="2:5" x14ac:dyDescent="0.25">
      <c r="B570" s="21" t="str">
        <f t="shared" si="28"/>
        <v/>
      </c>
      <c r="C570" s="21" t="str">
        <f t="shared" si="27"/>
        <v/>
      </c>
      <c r="D570" s="16" t="str">
        <f t="shared" si="29"/>
        <v/>
      </c>
      <c r="E570" s="48" t="str">
        <f>IF((B569=""),"",IF((B569+$C$13&lt;=$C$12),D570-VLOOKUP(ROUND(C570,0),Costes!$B$19:$E$119,4,0),""))</f>
        <v/>
      </c>
    </row>
    <row r="571" spans="2:5" x14ac:dyDescent="0.25">
      <c r="B571" s="21" t="str">
        <f t="shared" si="28"/>
        <v/>
      </c>
      <c r="C571" s="21" t="str">
        <f t="shared" si="27"/>
        <v/>
      </c>
      <c r="D571" s="16" t="str">
        <f t="shared" si="29"/>
        <v/>
      </c>
      <c r="E571" s="48" t="str">
        <f>IF((B570=""),"",IF((B570+$C$13&lt;=$C$12),D571-VLOOKUP(ROUND(C571,0),Costes!$B$19:$E$119,4,0),""))</f>
        <v/>
      </c>
    </row>
    <row r="572" spans="2:5" x14ac:dyDescent="0.25">
      <c r="B572" s="21" t="str">
        <f t="shared" si="28"/>
        <v/>
      </c>
      <c r="C572" s="21" t="str">
        <f t="shared" si="27"/>
        <v/>
      </c>
      <c r="D572" s="16" t="str">
        <f t="shared" si="29"/>
        <v/>
      </c>
      <c r="E572" s="48" t="str">
        <f>IF((B571=""),"",IF((B571+$C$13&lt;=$C$12),D572-VLOOKUP(ROUND(C572,0),Costes!$B$19:$E$119,4,0),""))</f>
        <v/>
      </c>
    </row>
    <row r="573" spans="2:5" x14ac:dyDescent="0.25">
      <c r="B573" s="21" t="str">
        <f t="shared" si="28"/>
        <v/>
      </c>
      <c r="C573" s="21" t="str">
        <f t="shared" si="27"/>
        <v/>
      </c>
      <c r="D573" s="16" t="str">
        <f t="shared" si="29"/>
        <v/>
      </c>
      <c r="E573" s="48" t="str">
        <f>IF((B572=""),"",IF((B572+$C$13&lt;=$C$12),D573-VLOOKUP(ROUND(C573,0),Costes!$B$19:$E$119,4,0),""))</f>
        <v/>
      </c>
    </row>
    <row r="574" spans="2:5" x14ac:dyDescent="0.25">
      <c r="B574" s="21" t="str">
        <f t="shared" si="28"/>
        <v/>
      </c>
      <c r="C574" s="21" t="str">
        <f t="shared" si="27"/>
        <v/>
      </c>
      <c r="D574" s="16" t="str">
        <f t="shared" si="29"/>
        <v/>
      </c>
      <c r="E574" s="48" t="str">
        <f>IF((B573=""),"",IF((B573+$C$13&lt;=$C$12),D574-VLOOKUP(ROUND(C574,0),Costes!$B$19:$E$119,4,0),""))</f>
        <v/>
      </c>
    </row>
    <row r="575" spans="2:5" x14ac:dyDescent="0.25">
      <c r="B575" s="21" t="str">
        <f t="shared" si="28"/>
        <v/>
      </c>
      <c r="C575" s="21" t="str">
        <f t="shared" si="27"/>
        <v/>
      </c>
      <c r="D575" s="16" t="str">
        <f t="shared" si="29"/>
        <v/>
      </c>
      <c r="E575" s="48" t="str">
        <f>IF((B574=""),"",IF((B574+$C$13&lt;=$C$12),D575-VLOOKUP(ROUND(C575,0),Costes!$B$19:$E$119,4,0),""))</f>
        <v/>
      </c>
    </row>
    <row r="576" spans="2:5" x14ac:dyDescent="0.25">
      <c r="B576" s="21" t="str">
        <f t="shared" si="28"/>
        <v/>
      </c>
      <c r="C576" s="21" t="str">
        <f t="shared" si="27"/>
        <v/>
      </c>
      <c r="D576" s="16" t="str">
        <f t="shared" si="29"/>
        <v/>
      </c>
      <c r="E576" s="48" t="str">
        <f>IF((B575=""),"",IF((B575+$C$13&lt;=$C$12),D576-VLOOKUP(ROUND(C576,0),Costes!$B$19:$E$119,4,0),""))</f>
        <v/>
      </c>
    </row>
    <row r="577" spans="2:5" x14ac:dyDescent="0.25">
      <c r="B577" s="21" t="str">
        <f t="shared" si="28"/>
        <v/>
      </c>
      <c r="C577" s="21" t="str">
        <f t="shared" si="27"/>
        <v/>
      </c>
      <c r="D577" s="16" t="str">
        <f t="shared" si="29"/>
        <v/>
      </c>
      <c r="E577" s="48" t="str">
        <f>IF((B576=""),"",IF((B576+$C$13&lt;=$C$12),D577-VLOOKUP(ROUND(C577,0),Costes!$B$19:$E$119,4,0),""))</f>
        <v/>
      </c>
    </row>
    <row r="578" spans="2:5" x14ac:dyDescent="0.25">
      <c r="B578" s="21" t="str">
        <f t="shared" si="28"/>
        <v/>
      </c>
      <c r="C578" s="21" t="str">
        <f t="shared" si="27"/>
        <v/>
      </c>
      <c r="D578" s="16" t="str">
        <f t="shared" si="29"/>
        <v/>
      </c>
      <c r="E578" s="48" t="str">
        <f>IF((B577=""),"",IF((B577+$C$13&lt;=$C$12),D578-VLOOKUP(ROUND(C578,0),Costes!$B$19:$E$119,4,0),""))</f>
        <v/>
      </c>
    </row>
    <row r="579" spans="2:5" x14ac:dyDescent="0.25">
      <c r="B579" s="21" t="str">
        <f t="shared" si="28"/>
        <v/>
      </c>
      <c r="C579" s="21" t="str">
        <f t="shared" si="27"/>
        <v/>
      </c>
      <c r="D579" s="16" t="str">
        <f t="shared" si="29"/>
        <v/>
      </c>
      <c r="E579" s="48" t="str">
        <f>IF((B578=""),"",IF((B578+$C$13&lt;=$C$12),D579-VLOOKUP(ROUND(C579,0),Costes!$B$19:$E$119,4,0),""))</f>
        <v/>
      </c>
    </row>
    <row r="580" spans="2:5" x14ac:dyDescent="0.25">
      <c r="B580" s="21" t="str">
        <f t="shared" si="28"/>
        <v/>
      </c>
      <c r="C580" s="21" t="str">
        <f t="shared" si="27"/>
        <v/>
      </c>
      <c r="D580" s="16" t="str">
        <f t="shared" si="29"/>
        <v/>
      </c>
      <c r="E580" s="48" t="str">
        <f>IF((B579=""),"",IF((B579+$C$13&lt;=$C$12),D580-VLOOKUP(ROUND(C580,0),Costes!$B$19:$E$119,4,0),""))</f>
        <v/>
      </c>
    </row>
    <row r="581" spans="2:5" x14ac:dyDescent="0.25">
      <c r="B581" s="21" t="str">
        <f t="shared" si="28"/>
        <v/>
      </c>
      <c r="C581" s="21" t="str">
        <f t="shared" si="27"/>
        <v/>
      </c>
      <c r="D581" s="16" t="str">
        <f t="shared" si="29"/>
        <v/>
      </c>
      <c r="E581" s="48" t="str">
        <f>IF((B580=""),"",IF((B580+$C$13&lt;=$C$12),D581-VLOOKUP(ROUND(C581,0),Costes!$B$19:$E$119,4,0),""))</f>
        <v/>
      </c>
    </row>
    <row r="582" spans="2:5" x14ac:dyDescent="0.25">
      <c r="B582" s="21" t="str">
        <f t="shared" si="28"/>
        <v/>
      </c>
      <c r="C582" s="21" t="str">
        <f t="shared" si="27"/>
        <v/>
      </c>
      <c r="D582" s="16" t="str">
        <f t="shared" si="29"/>
        <v/>
      </c>
      <c r="E582" s="48" t="str">
        <f>IF((B581=""),"",IF((B581+$C$13&lt;=$C$12),D582-VLOOKUP(ROUND(C582,0),Costes!$B$19:$E$119,4,0),""))</f>
        <v/>
      </c>
    </row>
    <row r="583" spans="2:5" x14ac:dyDescent="0.25">
      <c r="B583" s="21" t="str">
        <f t="shared" si="28"/>
        <v/>
      </c>
      <c r="C583" s="21" t="str">
        <f t="shared" si="27"/>
        <v/>
      </c>
      <c r="D583" s="16" t="str">
        <f t="shared" si="29"/>
        <v/>
      </c>
      <c r="E583" s="48" t="str">
        <f>IF((B582=""),"",IF((B582+$C$13&lt;=$C$12),D583-VLOOKUP(ROUND(C583,0),Costes!$B$19:$E$119,4,0),""))</f>
        <v/>
      </c>
    </row>
    <row r="584" spans="2:5" x14ac:dyDescent="0.25">
      <c r="B584" s="21" t="str">
        <f t="shared" si="28"/>
        <v/>
      </c>
      <c r="C584" s="21" t="str">
        <f t="shared" si="27"/>
        <v/>
      </c>
      <c r="D584" s="16" t="str">
        <f t="shared" si="29"/>
        <v/>
      </c>
      <c r="E584" s="48" t="str">
        <f>IF((B583=""),"",IF((B583+$C$13&lt;=$C$12),D584-VLOOKUP(ROUND(C584,0),Costes!$B$19:$E$119,4,0),""))</f>
        <v/>
      </c>
    </row>
    <row r="585" spans="2:5" x14ac:dyDescent="0.25">
      <c r="B585" s="21" t="str">
        <f t="shared" si="28"/>
        <v/>
      </c>
      <c r="C585" s="21" t="str">
        <f t="shared" si="27"/>
        <v/>
      </c>
      <c r="D585" s="16" t="str">
        <f t="shared" si="29"/>
        <v/>
      </c>
      <c r="E585" s="48" t="str">
        <f>IF((B584=""),"",IF((B584+$C$13&lt;=$C$12),D585-VLOOKUP(ROUND(C585,0),Costes!$B$19:$E$119,4,0),""))</f>
        <v/>
      </c>
    </row>
    <row r="586" spans="2:5" x14ac:dyDescent="0.25">
      <c r="B586" s="21" t="str">
        <f t="shared" si="28"/>
        <v/>
      </c>
      <c r="C586" s="21" t="str">
        <f t="shared" si="27"/>
        <v/>
      </c>
      <c r="D586" s="16" t="str">
        <f t="shared" si="29"/>
        <v/>
      </c>
      <c r="E586" s="48" t="str">
        <f>IF((B585=""),"",IF((B585+$C$13&lt;=$C$12),D586-VLOOKUP(ROUND(C586,0),Costes!$B$19:$E$119,4,0),""))</f>
        <v/>
      </c>
    </row>
    <row r="587" spans="2:5" x14ac:dyDescent="0.25">
      <c r="B587" s="21" t="str">
        <f t="shared" si="28"/>
        <v/>
      </c>
      <c r="C587" s="21" t="str">
        <f t="shared" si="27"/>
        <v/>
      </c>
      <c r="D587" s="16" t="str">
        <f t="shared" si="29"/>
        <v/>
      </c>
      <c r="E587" s="48" t="str">
        <f>IF((B586=""),"",IF((B586+$C$13&lt;=$C$12),D587-VLOOKUP(ROUND(C587,0),Costes!$B$19:$E$119,4,0),""))</f>
        <v/>
      </c>
    </row>
    <row r="588" spans="2:5" x14ac:dyDescent="0.25">
      <c r="B588" s="21" t="str">
        <f t="shared" si="28"/>
        <v/>
      </c>
      <c r="C588" s="21" t="str">
        <f t="shared" si="27"/>
        <v/>
      </c>
      <c r="D588" s="16" t="str">
        <f t="shared" si="29"/>
        <v/>
      </c>
      <c r="E588" s="48" t="str">
        <f>IF((B587=""),"",IF((B587+$C$13&lt;=$C$12),D588-VLOOKUP(ROUND(C588,0),Costes!$B$19:$E$119,4,0),""))</f>
        <v/>
      </c>
    </row>
    <row r="589" spans="2:5" x14ac:dyDescent="0.25">
      <c r="B589" s="21" t="str">
        <f t="shared" si="28"/>
        <v/>
      </c>
      <c r="C589" s="21" t="str">
        <f t="shared" si="27"/>
        <v/>
      </c>
      <c r="D589" s="16" t="str">
        <f t="shared" si="29"/>
        <v/>
      </c>
      <c r="E589" s="48" t="str">
        <f>IF((B588=""),"",IF((B588+$C$13&lt;=$C$12),D589-VLOOKUP(ROUND(C589,0),Costes!$B$19:$E$119,4,0),""))</f>
        <v/>
      </c>
    </row>
    <row r="590" spans="2:5" x14ac:dyDescent="0.25">
      <c r="B590" s="21" t="str">
        <f t="shared" si="28"/>
        <v/>
      </c>
      <c r="C590" s="21" t="str">
        <f t="shared" si="27"/>
        <v/>
      </c>
      <c r="D590" s="16" t="str">
        <f t="shared" si="29"/>
        <v/>
      </c>
      <c r="E590" s="48" t="str">
        <f>IF((B589=""),"",IF((B589+$C$13&lt;=$C$12),D590-VLOOKUP(ROUND(C590,0),Costes!$B$19:$E$119,4,0),""))</f>
        <v/>
      </c>
    </row>
    <row r="591" spans="2:5" x14ac:dyDescent="0.25">
      <c r="B591" s="21" t="str">
        <f t="shared" si="28"/>
        <v/>
      </c>
      <c r="C591" s="21" t="str">
        <f t="shared" si="27"/>
        <v/>
      </c>
      <c r="D591" s="16" t="str">
        <f t="shared" si="29"/>
        <v/>
      </c>
      <c r="E591" s="48" t="str">
        <f>IF((B590=""),"",IF((B590+$C$13&lt;=$C$12),D591-VLOOKUP(ROUND(C591,0),Costes!$B$19:$E$119,4,0),""))</f>
        <v/>
      </c>
    </row>
    <row r="592" spans="2:5" x14ac:dyDescent="0.25">
      <c r="B592" s="21" t="str">
        <f t="shared" si="28"/>
        <v/>
      </c>
      <c r="C592" s="21" t="str">
        <f t="shared" si="27"/>
        <v/>
      </c>
      <c r="D592" s="16" t="str">
        <f t="shared" si="29"/>
        <v/>
      </c>
      <c r="E592" s="48" t="str">
        <f>IF((B591=""),"",IF((B591+$C$13&lt;=$C$12),D592-VLOOKUP(ROUND(C592,0),Costes!$B$19:$E$119,4,0),""))</f>
        <v/>
      </c>
    </row>
    <row r="593" spans="2:5" x14ac:dyDescent="0.25">
      <c r="B593" s="21" t="str">
        <f t="shared" si="28"/>
        <v/>
      </c>
      <c r="C593" s="21" t="str">
        <f t="shared" si="27"/>
        <v/>
      </c>
      <c r="D593" s="16" t="str">
        <f t="shared" si="29"/>
        <v/>
      </c>
      <c r="E593" s="48" t="str">
        <f>IF((B592=""),"",IF((B592+$C$13&lt;=$C$12),D593-VLOOKUP(ROUND(C593,0),Costes!$B$19:$E$119,4,0),""))</f>
        <v/>
      </c>
    </row>
    <row r="594" spans="2:5" x14ac:dyDescent="0.25">
      <c r="B594" s="21" t="str">
        <f t="shared" si="28"/>
        <v/>
      </c>
      <c r="C594" s="21" t="str">
        <f t="shared" si="27"/>
        <v/>
      </c>
      <c r="D594" s="16" t="str">
        <f t="shared" si="29"/>
        <v/>
      </c>
      <c r="E594" s="48" t="str">
        <f>IF((B593=""),"",IF((B593+$C$13&lt;=$C$12),D594-VLOOKUP(ROUND(C594,0),Costes!$B$19:$E$119,4,0),""))</f>
        <v/>
      </c>
    </row>
    <row r="595" spans="2:5" x14ac:dyDescent="0.25">
      <c r="B595" s="21" t="str">
        <f t="shared" si="28"/>
        <v/>
      </c>
      <c r="C595" s="21" t="str">
        <f t="shared" si="27"/>
        <v/>
      </c>
      <c r="D595" s="16" t="str">
        <f t="shared" si="29"/>
        <v/>
      </c>
      <c r="E595" s="48" t="str">
        <f>IF((B594=""),"",IF((B594+$C$13&lt;=$C$12),D595-VLOOKUP(ROUND(C595,0),Costes!$B$19:$E$119,4,0),""))</f>
        <v/>
      </c>
    </row>
    <row r="596" spans="2:5" x14ac:dyDescent="0.25">
      <c r="B596" s="21" t="str">
        <f t="shared" si="28"/>
        <v/>
      </c>
      <c r="C596" s="21" t="str">
        <f t="shared" ref="C596:C659" si="30">IF(B596="","",IF($C$9="Linear",$C$10*B596+$D$10,IF($C$9="Cuadratica",B596^2+$D$10,IF($C$9="Logaritmica",LN(B596/$D$10),IF($C$9="Exponencial",EXP(B596/$D$10),IF($C$9="Cubica",B596^3+$D$10,IF($C$9="Radiz",SQRT(B596)+$D$10,(B596/$D$10)^$C$10)))))))</f>
        <v/>
      </c>
      <c r="D596" s="16" t="str">
        <f t="shared" si="29"/>
        <v/>
      </c>
      <c r="E596" s="48" t="str">
        <f>IF((B595=""),"",IF((B595+$C$13&lt;=$C$12),D596-VLOOKUP(ROUND(C596,0),Costes!$B$19:$E$119,4,0),""))</f>
        <v/>
      </c>
    </row>
    <row r="597" spans="2:5" x14ac:dyDescent="0.25">
      <c r="B597" s="21" t="str">
        <f t="shared" ref="B597:B660" si="31">IF((B596=""),"",IF((B596+$C$13&lt;=$C$12),(B596+$C$13),""))</f>
        <v/>
      </c>
      <c r="C597" s="21" t="str">
        <f t="shared" si="30"/>
        <v/>
      </c>
      <c r="D597" s="16" t="str">
        <f t="shared" ref="D597:D660" si="32">IF((B596=""),"",IF((B596+$C$13&lt;=$C$12),B597*C597,""))</f>
        <v/>
      </c>
      <c r="E597" s="48" t="str">
        <f>IF((B596=""),"",IF((B596+$C$13&lt;=$C$12),D597-VLOOKUP(ROUND(C597,0),Costes!$B$19:$E$119,4,0),""))</f>
        <v/>
      </c>
    </row>
    <row r="598" spans="2:5" x14ac:dyDescent="0.25">
      <c r="B598" s="21" t="str">
        <f t="shared" si="31"/>
        <v/>
      </c>
      <c r="C598" s="21" t="str">
        <f t="shared" si="30"/>
        <v/>
      </c>
      <c r="D598" s="16" t="str">
        <f t="shared" si="32"/>
        <v/>
      </c>
      <c r="E598" s="48" t="str">
        <f>IF((B597=""),"",IF((B597+$C$13&lt;=$C$12),D598-VLOOKUP(ROUND(C598,0),Costes!$B$19:$E$119,4,0),""))</f>
        <v/>
      </c>
    </row>
    <row r="599" spans="2:5" x14ac:dyDescent="0.25">
      <c r="B599" s="21" t="str">
        <f t="shared" si="31"/>
        <v/>
      </c>
      <c r="C599" s="21" t="str">
        <f t="shared" si="30"/>
        <v/>
      </c>
      <c r="D599" s="16" t="str">
        <f t="shared" si="32"/>
        <v/>
      </c>
      <c r="E599" s="48" t="str">
        <f>IF((B598=""),"",IF((B598+$C$13&lt;=$C$12),D599-VLOOKUP(ROUND(C599,0),Costes!$B$19:$E$119,4,0),""))</f>
        <v/>
      </c>
    </row>
    <row r="600" spans="2:5" x14ac:dyDescent="0.25">
      <c r="B600" s="21" t="str">
        <f t="shared" si="31"/>
        <v/>
      </c>
      <c r="C600" s="21" t="str">
        <f t="shared" si="30"/>
        <v/>
      </c>
      <c r="D600" s="16" t="str">
        <f t="shared" si="32"/>
        <v/>
      </c>
      <c r="E600" s="48" t="str">
        <f>IF((B599=""),"",IF((B599+$C$13&lt;=$C$12),D600-VLOOKUP(ROUND(C600,0),Costes!$B$19:$E$119,4,0),""))</f>
        <v/>
      </c>
    </row>
    <row r="601" spans="2:5" x14ac:dyDescent="0.25">
      <c r="B601" s="21" t="str">
        <f t="shared" si="31"/>
        <v/>
      </c>
      <c r="C601" s="21" t="str">
        <f t="shared" si="30"/>
        <v/>
      </c>
      <c r="D601" s="16" t="str">
        <f t="shared" si="32"/>
        <v/>
      </c>
      <c r="E601" s="48" t="str">
        <f>IF((B600=""),"",IF((B600+$C$13&lt;=$C$12),D601-VLOOKUP(ROUND(C601,0),Costes!$B$19:$E$119,4,0),""))</f>
        <v/>
      </c>
    </row>
    <row r="602" spans="2:5" x14ac:dyDescent="0.25">
      <c r="B602" s="21" t="str">
        <f t="shared" si="31"/>
        <v/>
      </c>
      <c r="C602" s="21" t="str">
        <f t="shared" si="30"/>
        <v/>
      </c>
      <c r="D602" s="16" t="str">
        <f t="shared" si="32"/>
        <v/>
      </c>
      <c r="E602" s="48" t="str">
        <f>IF((B601=""),"",IF((B601+$C$13&lt;=$C$12),D602-VLOOKUP(ROUND(C602,0),Costes!$B$19:$E$119,4,0),""))</f>
        <v/>
      </c>
    </row>
    <row r="603" spans="2:5" x14ac:dyDescent="0.25">
      <c r="B603" s="21" t="str">
        <f t="shared" si="31"/>
        <v/>
      </c>
      <c r="C603" s="21" t="str">
        <f t="shared" si="30"/>
        <v/>
      </c>
      <c r="D603" s="16" t="str">
        <f t="shared" si="32"/>
        <v/>
      </c>
      <c r="E603" s="48" t="str">
        <f>IF((B602=""),"",IF((B602+$C$13&lt;=$C$12),D603-VLOOKUP(ROUND(C603,0),Costes!$B$19:$E$119,4,0),""))</f>
        <v/>
      </c>
    </row>
    <row r="604" spans="2:5" x14ac:dyDescent="0.25">
      <c r="B604" s="21" t="str">
        <f t="shared" si="31"/>
        <v/>
      </c>
      <c r="C604" s="21" t="str">
        <f t="shared" si="30"/>
        <v/>
      </c>
      <c r="D604" s="16" t="str">
        <f t="shared" si="32"/>
        <v/>
      </c>
      <c r="E604" s="48" t="str">
        <f>IF((B603=""),"",IF((B603+$C$13&lt;=$C$12),D604-VLOOKUP(ROUND(C604,0),Costes!$B$19:$E$119,4,0),""))</f>
        <v/>
      </c>
    </row>
    <row r="605" spans="2:5" x14ac:dyDescent="0.25">
      <c r="B605" s="21" t="str">
        <f t="shared" si="31"/>
        <v/>
      </c>
      <c r="C605" s="21" t="str">
        <f t="shared" si="30"/>
        <v/>
      </c>
      <c r="D605" s="16" t="str">
        <f t="shared" si="32"/>
        <v/>
      </c>
      <c r="E605" s="48" t="str">
        <f>IF((B604=""),"",IF((B604+$C$13&lt;=$C$12),D605-VLOOKUP(ROUND(C605,0),Costes!$B$19:$E$119,4,0),""))</f>
        <v/>
      </c>
    </row>
    <row r="606" spans="2:5" x14ac:dyDescent="0.25">
      <c r="B606" s="21" t="str">
        <f t="shared" si="31"/>
        <v/>
      </c>
      <c r="C606" s="21" t="str">
        <f t="shared" si="30"/>
        <v/>
      </c>
      <c r="D606" s="16" t="str">
        <f t="shared" si="32"/>
        <v/>
      </c>
      <c r="E606" s="48" t="str">
        <f>IF((B605=""),"",IF((B605+$C$13&lt;=$C$12),D606-VLOOKUP(ROUND(C606,0),Costes!$B$19:$E$119,4,0),""))</f>
        <v/>
      </c>
    </row>
    <row r="607" spans="2:5" x14ac:dyDescent="0.25">
      <c r="B607" s="21" t="str">
        <f t="shared" si="31"/>
        <v/>
      </c>
      <c r="C607" s="21" t="str">
        <f t="shared" si="30"/>
        <v/>
      </c>
      <c r="D607" s="16" t="str">
        <f t="shared" si="32"/>
        <v/>
      </c>
      <c r="E607" s="48" t="str">
        <f>IF((B606=""),"",IF((B606+$C$13&lt;=$C$12),D607-VLOOKUP(ROUND(C607,0),Costes!$B$19:$E$119,4,0),""))</f>
        <v/>
      </c>
    </row>
    <row r="608" spans="2:5" x14ac:dyDescent="0.25">
      <c r="B608" s="21" t="str">
        <f t="shared" si="31"/>
        <v/>
      </c>
      <c r="C608" s="21" t="str">
        <f t="shared" si="30"/>
        <v/>
      </c>
      <c r="D608" s="16" t="str">
        <f t="shared" si="32"/>
        <v/>
      </c>
      <c r="E608" s="48" t="str">
        <f>IF((B607=""),"",IF((B607+$C$13&lt;=$C$12),D608-VLOOKUP(ROUND(C608,0),Costes!$B$19:$E$119,4,0),""))</f>
        <v/>
      </c>
    </row>
    <row r="609" spans="2:5" x14ac:dyDescent="0.25">
      <c r="B609" s="21" t="str">
        <f t="shared" si="31"/>
        <v/>
      </c>
      <c r="C609" s="21" t="str">
        <f t="shared" si="30"/>
        <v/>
      </c>
      <c r="D609" s="16" t="str">
        <f t="shared" si="32"/>
        <v/>
      </c>
      <c r="E609" s="48" t="str">
        <f>IF((B608=""),"",IF((B608+$C$13&lt;=$C$12),D609-VLOOKUP(ROUND(C609,0),Costes!$B$19:$E$119,4,0),""))</f>
        <v/>
      </c>
    </row>
    <row r="610" spans="2:5" x14ac:dyDescent="0.25">
      <c r="B610" s="21" t="str">
        <f t="shared" si="31"/>
        <v/>
      </c>
      <c r="C610" s="21" t="str">
        <f t="shared" si="30"/>
        <v/>
      </c>
      <c r="D610" s="16" t="str">
        <f t="shared" si="32"/>
        <v/>
      </c>
      <c r="E610" s="48" t="str">
        <f>IF((B609=""),"",IF((B609+$C$13&lt;=$C$12),D610-VLOOKUP(ROUND(C610,0),Costes!$B$19:$E$119,4,0),""))</f>
        <v/>
      </c>
    </row>
    <row r="611" spans="2:5" x14ac:dyDescent="0.25">
      <c r="B611" s="21" t="str">
        <f t="shared" si="31"/>
        <v/>
      </c>
      <c r="C611" s="21" t="str">
        <f t="shared" si="30"/>
        <v/>
      </c>
      <c r="D611" s="16" t="str">
        <f t="shared" si="32"/>
        <v/>
      </c>
      <c r="E611" s="48" t="str">
        <f>IF((B610=""),"",IF((B610+$C$13&lt;=$C$12),D611-VLOOKUP(ROUND(C611,0),Costes!$B$19:$E$119,4,0),""))</f>
        <v/>
      </c>
    </row>
    <row r="612" spans="2:5" x14ac:dyDescent="0.25">
      <c r="B612" s="21" t="str">
        <f t="shared" si="31"/>
        <v/>
      </c>
      <c r="C612" s="21" t="str">
        <f t="shared" si="30"/>
        <v/>
      </c>
      <c r="D612" s="16" t="str">
        <f t="shared" si="32"/>
        <v/>
      </c>
      <c r="E612" s="48" t="str">
        <f>IF((B611=""),"",IF((B611+$C$13&lt;=$C$12),D612-VLOOKUP(ROUND(C612,0),Costes!$B$19:$E$119,4,0),""))</f>
        <v/>
      </c>
    </row>
    <row r="613" spans="2:5" x14ac:dyDescent="0.25">
      <c r="B613" s="21" t="str">
        <f t="shared" si="31"/>
        <v/>
      </c>
      <c r="C613" s="21" t="str">
        <f t="shared" si="30"/>
        <v/>
      </c>
      <c r="D613" s="16" t="str">
        <f t="shared" si="32"/>
        <v/>
      </c>
      <c r="E613" s="48" t="str">
        <f>IF((B612=""),"",IF((B612+$C$13&lt;=$C$12),D613-VLOOKUP(ROUND(C613,0),Costes!$B$19:$E$119,4,0),""))</f>
        <v/>
      </c>
    </row>
    <row r="614" spans="2:5" x14ac:dyDescent="0.25">
      <c r="B614" s="21" t="str">
        <f t="shared" si="31"/>
        <v/>
      </c>
      <c r="C614" s="21" t="str">
        <f t="shared" si="30"/>
        <v/>
      </c>
      <c r="D614" s="16" t="str">
        <f t="shared" si="32"/>
        <v/>
      </c>
      <c r="E614" s="48" t="str">
        <f>IF((B613=""),"",IF((B613+$C$13&lt;=$C$12),D614-VLOOKUP(ROUND(C614,0),Costes!$B$19:$E$119,4,0),""))</f>
        <v/>
      </c>
    </row>
    <row r="615" spans="2:5" x14ac:dyDescent="0.25">
      <c r="B615" s="21" t="str">
        <f t="shared" si="31"/>
        <v/>
      </c>
      <c r="C615" s="21" t="str">
        <f t="shared" si="30"/>
        <v/>
      </c>
      <c r="D615" s="16" t="str">
        <f t="shared" si="32"/>
        <v/>
      </c>
      <c r="E615" s="48" t="str">
        <f>IF((B614=""),"",IF((B614+$C$13&lt;=$C$12),D615-VLOOKUP(ROUND(C615,0),Costes!$B$19:$E$119,4,0),""))</f>
        <v/>
      </c>
    </row>
    <row r="616" spans="2:5" x14ac:dyDescent="0.25">
      <c r="B616" s="21" t="str">
        <f t="shared" si="31"/>
        <v/>
      </c>
      <c r="C616" s="21" t="str">
        <f t="shared" si="30"/>
        <v/>
      </c>
      <c r="D616" s="16" t="str">
        <f t="shared" si="32"/>
        <v/>
      </c>
      <c r="E616" s="48" t="str">
        <f>IF((B615=""),"",IF((B615+$C$13&lt;=$C$12),D616-VLOOKUP(ROUND(C616,0),Costes!$B$19:$E$119,4,0),""))</f>
        <v/>
      </c>
    </row>
    <row r="617" spans="2:5" x14ac:dyDescent="0.25">
      <c r="B617" s="21" t="str">
        <f t="shared" si="31"/>
        <v/>
      </c>
      <c r="C617" s="21" t="str">
        <f t="shared" si="30"/>
        <v/>
      </c>
      <c r="D617" s="16" t="str">
        <f t="shared" si="32"/>
        <v/>
      </c>
      <c r="E617" s="48" t="str">
        <f>IF((B616=""),"",IF((B616+$C$13&lt;=$C$12),D617-VLOOKUP(ROUND(C617,0),Costes!$B$19:$E$119,4,0),""))</f>
        <v/>
      </c>
    </row>
    <row r="618" spans="2:5" x14ac:dyDescent="0.25">
      <c r="B618" s="21" t="str">
        <f t="shared" si="31"/>
        <v/>
      </c>
      <c r="C618" s="21" t="str">
        <f t="shared" si="30"/>
        <v/>
      </c>
      <c r="D618" s="16" t="str">
        <f t="shared" si="32"/>
        <v/>
      </c>
      <c r="E618" s="48" t="str">
        <f>IF((B617=""),"",IF((B617+$C$13&lt;=$C$12),D618-VLOOKUP(ROUND(C618,0),Costes!$B$19:$E$119,4,0),""))</f>
        <v/>
      </c>
    </row>
    <row r="619" spans="2:5" x14ac:dyDescent="0.25">
      <c r="B619" s="21" t="str">
        <f t="shared" si="31"/>
        <v/>
      </c>
      <c r="C619" s="21" t="str">
        <f t="shared" si="30"/>
        <v/>
      </c>
      <c r="D619" s="16" t="str">
        <f t="shared" si="32"/>
        <v/>
      </c>
      <c r="E619" s="48" t="str">
        <f>IF((B618=""),"",IF((B618+$C$13&lt;=$C$12),D619-VLOOKUP(ROUND(C619,0),Costes!$B$19:$E$119,4,0),""))</f>
        <v/>
      </c>
    </row>
    <row r="620" spans="2:5" x14ac:dyDescent="0.25">
      <c r="B620" s="21" t="str">
        <f t="shared" si="31"/>
        <v/>
      </c>
      <c r="C620" s="21" t="str">
        <f t="shared" si="30"/>
        <v/>
      </c>
      <c r="D620" s="16" t="str">
        <f t="shared" si="32"/>
        <v/>
      </c>
      <c r="E620" s="48" t="str">
        <f>IF((B619=""),"",IF((B619+$C$13&lt;=$C$12),D620-VLOOKUP(ROUND(C620,0),Costes!$B$19:$E$119,4,0),""))</f>
        <v/>
      </c>
    </row>
    <row r="621" spans="2:5" x14ac:dyDescent="0.25">
      <c r="B621" s="21" t="str">
        <f t="shared" si="31"/>
        <v/>
      </c>
      <c r="C621" s="21" t="str">
        <f t="shared" si="30"/>
        <v/>
      </c>
      <c r="D621" s="16" t="str">
        <f t="shared" si="32"/>
        <v/>
      </c>
      <c r="E621" s="48" t="str">
        <f>IF((B620=""),"",IF((B620+$C$13&lt;=$C$12),D621-VLOOKUP(ROUND(C621,0),Costes!$B$19:$E$119,4,0),""))</f>
        <v/>
      </c>
    </row>
    <row r="622" spans="2:5" x14ac:dyDescent="0.25">
      <c r="B622" s="21" t="str">
        <f t="shared" si="31"/>
        <v/>
      </c>
      <c r="C622" s="21" t="str">
        <f t="shared" si="30"/>
        <v/>
      </c>
      <c r="D622" s="16" t="str">
        <f t="shared" si="32"/>
        <v/>
      </c>
      <c r="E622" s="48" t="str">
        <f>IF((B621=""),"",IF((B621+$C$13&lt;=$C$12),D622-VLOOKUP(ROUND(C622,0),Costes!$B$19:$E$119,4,0),""))</f>
        <v/>
      </c>
    </row>
    <row r="623" spans="2:5" x14ac:dyDescent="0.25">
      <c r="B623" s="21" t="str">
        <f t="shared" si="31"/>
        <v/>
      </c>
      <c r="C623" s="21" t="str">
        <f t="shared" si="30"/>
        <v/>
      </c>
      <c r="D623" s="16" t="str">
        <f t="shared" si="32"/>
        <v/>
      </c>
      <c r="E623" s="48" t="str">
        <f>IF((B622=""),"",IF((B622+$C$13&lt;=$C$12),D623-VLOOKUP(ROUND(C623,0),Costes!$B$19:$E$119,4,0),""))</f>
        <v/>
      </c>
    </row>
    <row r="624" spans="2:5" x14ac:dyDescent="0.25">
      <c r="B624" s="21" t="str">
        <f t="shared" si="31"/>
        <v/>
      </c>
      <c r="C624" s="21" t="str">
        <f t="shared" si="30"/>
        <v/>
      </c>
      <c r="D624" s="16" t="str">
        <f t="shared" si="32"/>
        <v/>
      </c>
      <c r="E624" s="48" t="str">
        <f>IF((B623=""),"",IF((B623+$C$13&lt;=$C$12),D624-VLOOKUP(ROUND(C624,0),Costes!$B$19:$E$119,4,0),""))</f>
        <v/>
      </c>
    </row>
    <row r="625" spans="2:5" x14ac:dyDescent="0.25">
      <c r="B625" s="21" t="str">
        <f t="shared" si="31"/>
        <v/>
      </c>
      <c r="C625" s="21" t="str">
        <f t="shared" si="30"/>
        <v/>
      </c>
      <c r="D625" s="16" t="str">
        <f t="shared" si="32"/>
        <v/>
      </c>
      <c r="E625" s="48" t="str">
        <f>IF((B624=""),"",IF((B624+$C$13&lt;=$C$12),D625-VLOOKUP(ROUND(C625,0),Costes!$B$19:$E$119,4,0),""))</f>
        <v/>
      </c>
    </row>
    <row r="626" spans="2:5" x14ac:dyDescent="0.25">
      <c r="B626" s="21" t="str">
        <f t="shared" si="31"/>
        <v/>
      </c>
      <c r="C626" s="21" t="str">
        <f t="shared" si="30"/>
        <v/>
      </c>
      <c r="D626" s="16" t="str">
        <f t="shared" si="32"/>
        <v/>
      </c>
      <c r="E626" s="48" t="str">
        <f>IF((B625=""),"",IF((B625+$C$13&lt;=$C$12),D626-VLOOKUP(ROUND(C626,0),Costes!$B$19:$E$119,4,0),""))</f>
        <v/>
      </c>
    </row>
    <row r="627" spans="2:5" x14ac:dyDescent="0.25">
      <c r="B627" s="21" t="str">
        <f t="shared" si="31"/>
        <v/>
      </c>
      <c r="C627" s="21" t="str">
        <f t="shared" si="30"/>
        <v/>
      </c>
      <c r="D627" s="16" t="str">
        <f t="shared" si="32"/>
        <v/>
      </c>
      <c r="E627" s="48" t="str">
        <f>IF((B626=""),"",IF((B626+$C$13&lt;=$C$12),D627-VLOOKUP(ROUND(C627,0),Costes!$B$19:$E$119,4,0),""))</f>
        <v/>
      </c>
    </row>
    <row r="628" spans="2:5" x14ac:dyDescent="0.25">
      <c r="B628" s="21" t="str">
        <f t="shared" si="31"/>
        <v/>
      </c>
      <c r="C628" s="21" t="str">
        <f t="shared" si="30"/>
        <v/>
      </c>
      <c r="D628" s="16" t="str">
        <f t="shared" si="32"/>
        <v/>
      </c>
      <c r="E628" s="48" t="str">
        <f>IF((B627=""),"",IF((B627+$C$13&lt;=$C$12),D628-VLOOKUP(ROUND(C628,0),Costes!$B$19:$E$119,4,0),""))</f>
        <v/>
      </c>
    </row>
    <row r="629" spans="2:5" x14ac:dyDescent="0.25">
      <c r="B629" s="21" t="str">
        <f t="shared" si="31"/>
        <v/>
      </c>
      <c r="C629" s="21" t="str">
        <f t="shared" si="30"/>
        <v/>
      </c>
      <c r="D629" s="16" t="str">
        <f t="shared" si="32"/>
        <v/>
      </c>
      <c r="E629" s="48" t="str">
        <f>IF((B628=""),"",IF((B628+$C$13&lt;=$C$12),D629-VLOOKUP(ROUND(C629,0),Costes!$B$19:$E$119,4,0),""))</f>
        <v/>
      </c>
    </row>
    <row r="630" spans="2:5" x14ac:dyDescent="0.25">
      <c r="B630" s="21" t="str">
        <f t="shared" si="31"/>
        <v/>
      </c>
      <c r="C630" s="21" t="str">
        <f t="shared" si="30"/>
        <v/>
      </c>
      <c r="D630" s="16" t="str">
        <f t="shared" si="32"/>
        <v/>
      </c>
      <c r="E630" s="48" t="str">
        <f>IF((B629=""),"",IF((B629+$C$13&lt;=$C$12),D630-VLOOKUP(ROUND(C630,0),Costes!$B$19:$E$119,4,0),""))</f>
        <v/>
      </c>
    </row>
    <row r="631" spans="2:5" x14ac:dyDescent="0.25">
      <c r="B631" s="21" t="str">
        <f t="shared" si="31"/>
        <v/>
      </c>
      <c r="C631" s="21" t="str">
        <f t="shared" si="30"/>
        <v/>
      </c>
      <c r="D631" s="16" t="str">
        <f t="shared" si="32"/>
        <v/>
      </c>
      <c r="E631" s="48" t="str">
        <f>IF((B630=""),"",IF((B630+$C$13&lt;=$C$12),D631-VLOOKUP(ROUND(C631,0),Costes!$B$19:$E$119,4,0),""))</f>
        <v/>
      </c>
    </row>
    <row r="632" spans="2:5" x14ac:dyDescent="0.25">
      <c r="B632" s="21" t="str">
        <f t="shared" si="31"/>
        <v/>
      </c>
      <c r="C632" s="21" t="str">
        <f t="shared" si="30"/>
        <v/>
      </c>
      <c r="D632" s="16" t="str">
        <f t="shared" si="32"/>
        <v/>
      </c>
      <c r="E632" s="48" t="str">
        <f>IF((B631=""),"",IF((B631+$C$13&lt;=$C$12),D632-VLOOKUP(ROUND(C632,0),Costes!$B$19:$E$119,4,0),""))</f>
        <v/>
      </c>
    </row>
    <row r="633" spans="2:5" x14ac:dyDescent="0.25">
      <c r="B633" s="21" t="str">
        <f t="shared" si="31"/>
        <v/>
      </c>
      <c r="C633" s="21" t="str">
        <f t="shared" si="30"/>
        <v/>
      </c>
      <c r="D633" s="16" t="str">
        <f t="shared" si="32"/>
        <v/>
      </c>
      <c r="E633" s="48" t="str">
        <f>IF((B632=""),"",IF((B632+$C$13&lt;=$C$12),D633-VLOOKUP(ROUND(C633,0),Costes!$B$19:$E$119,4,0),""))</f>
        <v/>
      </c>
    </row>
    <row r="634" spans="2:5" x14ac:dyDescent="0.25">
      <c r="B634" s="21" t="str">
        <f t="shared" si="31"/>
        <v/>
      </c>
      <c r="C634" s="21" t="str">
        <f t="shared" si="30"/>
        <v/>
      </c>
      <c r="D634" s="16" t="str">
        <f t="shared" si="32"/>
        <v/>
      </c>
      <c r="E634" s="48" t="str">
        <f>IF((B633=""),"",IF((B633+$C$13&lt;=$C$12),D634-VLOOKUP(ROUND(C634,0),Costes!$B$19:$E$119,4,0),""))</f>
        <v/>
      </c>
    </row>
    <row r="635" spans="2:5" x14ac:dyDescent="0.25">
      <c r="B635" s="21" t="str">
        <f t="shared" si="31"/>
        <v/>
      </c>
      <c r="C635" s="21" t="str">
        <f t="shared" si="30"/>
        <v/>
      </c>
      <c r="D635" s="16" t="str">
        <f t="shared" si="32"/>
        <v/>
      </c>
      <c r="E635" s="48" t="str">
        <f>IF((B634=""),"",IF((B634+$C$13&lt;=$C$12),D635-VLOOKUP(ROUND(C635,0),Costes!$B$19:$E$119,4,0),""))</f>
        <v/>
      </c>
    </row>
    <row r="636" spans="2:5" x14ac:dyDescent="0.25">
      <c r="B636" s="21" t="str">
        <f t="shared" si="31"/>
        <v/>
      </c>
      <c r="C636" s="21" t="str">
        <f t="shared" si="30"/>
        <v/>
      </c>
      <c r="D636" s="16" t="str">
        <f t="shared" si="32"/>
        <v/>
      </c>
      <c r="E636" s="48" t="str">
        <f>IF((B635=""),"",IF((B635+$C$13&lt;=$C$12),D636-VLOOKUP(ROUND(C636,0),Costes!$B$19:$E$119,4,0),""))</f>
        <v/>
      </c>
    </row>
    <row r="637" spans="2:5" x14ac:dyDescent="0.25">
      <c r="B637" s="21" t="str">
        <f t="shared" si="31"/>
        <v/>
      </c>
      <c r="C637" s="21" t="str">
        <f t="shared" si="30"/>
        <v/>
      </c>
      <c r="D637" s="16" t="str">
        <f t="shared" si="32"/>
        <v/>
      </c>
      <c r="E637" s="48" t="str">
        <f>IF((B636=""),"",IF((B636+$C$13&lt;=$C$12),D637-VLOOKUP(ROUND(C637,0),Costes!$B$19:$E$119,4,0),""))</f>
        <v/>
      </c>
    </row>
    <row r="638" spans="2:5" x14ac:dyDescent="0.25">
      <c r="B638" s="21" t="str">
        <f t="shared" si="31"/>
        <v/>
      </c>
      <c r="C638" s="21" t="str">
        <f t="shared" si="30"/>
        <v/>
      </c>
      <c r="D638" s="16" t="str">
        <f t="shared" si="32"/>
        <v/>
      </c>
      <c r="E638" s="48" t="str">
        <f>IF((B637=""),"",IF((B637+$C$13&lt;=$C$12),D638-VLOOKUP(ROUND(C638,0),Costes!$B$19:$E$119,4,0),""))</f>
        <v/>
      </c>
    </row>
    <row r="639" spans="2:5" x14ac:dyDescent="0.25">
      <c r="B639" s="21" t="str">
        <f t="shared" si="31"/>
        <v/>
      </c>
      <c r="C639" s="21" t="str">
        <f t="shared" si="30"/>
        <v/>
      </c>
      <c r="D639" s="16" t="str">
        <f t="shared" si="32"/>
        <v/>
      </c>
      <c r="E639" s="48" t="str">
        <f>IF((B638=""),"",IF((B638+$C$13&lt;=$C$12),D639-VLOOKUP(ROUND(C639,0),Costes!$B$19:$E$119,4,0),""))</f>
        <v/>
      </c>
    </row>
    <row r="640" spans="2:5" x14ac:dyDescent="0.25">
      <c r="B640" s="21" t="str">
        <f t="shared" si="31"/>
        <v/>
      </c>
      <c r="C640" s="21" t="str">
        <f t="shared" si="30"/>
        <v/>
      </c>
      <c r="D640" s="16" t="str">
        <f t="shared" si="32"/>
        <v/>
      </c>
      <c r="E640" s="48" t="str">
        <f>IF((B639=""),"",IF((B639+$C$13&lt;=$C$12),D640-VLOOKUP(ROUND(C640,0),Costes!$B$19:$E$119,4,0),""))</f>
        <v/>
      </c>
    </row>
    <row r="641" spans="2:5" x14ac:dyDescent="0.25">
      <c r="B641" s="21" t="str">
        <f t="shared" si="31"/>
        <v/>
      </c>
      <c r="C641" s="21" t="str">
        <f t="shared" si="30"/>
        <v/>
      </c>
      <c r="D641" s="16" t="str">
        <f t="shared" si="32"/>
        <v/>
      </c>
      <c r="E641" s="48" t="str">
        <f>IF((B640=""),"",IF((B640+$C$13&lt;=$C$12),D641-VLOOKUP(ROUND(C641,0),Costes!$B$19:$E$119,4,0),""))</f>
        <v/>
      </c>
    </row>
    <row r="642" spans="2:5" x14ac:dyDescent="0.25">
      <c r="B642" s="21" t="str">
        <f t="shared" si="31"/>
        <v/>
      </c>
      <c r="C642" s="21" t="str">
        <f t="shared" si="30"/>
        <v/>
      </c>
      <c r="D642" s="16" t="str">
        <f t="shared" si="32"/>
        <v/>
      </c>
      <c r="E642" s="48" t="str">
        <f>IF((B641=""),"",IF((B641+$C$13&lt;=$C$12),D642-VLOOKUP(ROUND(C642,0),Costes!$B$19:$E$119,4,0),""))</f>
        <v/>
      </c>
    </row>
    <row r="643" spans="2:5" x14ac:dyDescent="0.25">
      <c r="B643" s="21" t="str">
        <f t="shared" si="31"/>
        <v/>
      </c>
      <c r="C643" s="21" t="str">
        <f t="shared" si="30"/>
        <v/>
      </c>
      <c r="D643" s="16" t="str">
        <f t="shared" si="32"/>
        <v/>
      </c>
      <c r="E643" s="48" t="str">
        <f>IF((B642=""),"",IF((B642+$C$13&lt;=$C$12),D643-VLOOKUP(ROUND(C643,0),Costes!$B$19:$E$119,4,0),""))</f>
        <v/>
      </c>
    </row>
    <row r="644" spans="2:5" x14ac:dyDescent="0.25">
      <c r="B644" s="21" t="str">
        <f t="shared" si="31"/>
        <v/>
      </c>
      <c r="C644" s="21" t="str">
        <f t="shared" si="30"/>
        <v/>
      </c>
      <c r="D644" s="16" t="str">
        <f t="shared" si="32"/>
        <v/>
      </c>
      <c r="E644" s="48" t="str">
        <f>IF((B643=""),"",IF((B643+$C$13&lt;=$C$12),D644-VLOOKUP(ROUND(C644,0),Costes!$B$19:$E$119,4,0),""))</f>
        <v/>
      </c>
    </row>
    <row r="645" spans="2:5" x14ac:dyDescent="0.25">
      <c r="B645" s="21" t="str">
        <f t="shared" si="31"/>
        <v/>
      </c>
      <c r="C645" s="21" t="str">
        <f t="shared" si="30"/>
        <v/>
      </c>
      <c r="D645" s="16" t="str">
        <f t="shared" si="32"/>
        <v/>
      </c>
      <c r="E645" s="48" t="str">
        <f>IF((B644=""),"",IF((B644+$C$13&lt;=$C$12),D645-VLOOKUP(ROUND(C645,0),Costes!$B$19:$E$119,4,0),""))</f>
        <v/>
      </c>
    </row>
    <row r="646" spans="2:5" x14ac:dyDescent="0.25">
      <c r="B646" s="21" t="str">
        <f t="shared" si="31"/>
        <v/>
      </c>
      <c r="C646" s="21" t="str">
        <f t="shared" si="30"/>
        <v/>
      </c>
      <c r="D646" s="16" t="str">
        <f t="shared" si="32"/>
        <v/>
      </c>
      <c r="E646" s="48" t="str">
        <f>IF((B645=""),"",IF((B645+$C$13&lt;=$C$12),D646-VLOOKUP(ROUND(C646,0),Costes!$B$19:$E$119,4,0),""))</f>
        <v/>
      </c>
    </row>
    <row r="647" spans="2:5" x14ac:dyDescent="0.25">
      <c r="B647" s="21" t="str">
        <f t="shared" si="31"/>
        <v/>
      </c>
      <c r="C647" s="21" t="str">
        <f t="shared" si="30"/>
        <v/>
      </c>
      <c r="D647" s="16" t="str">
        <f t="shared" si="32"/>
        <v/>
      </c>
      <c r="E647" s="48" t="str">
        <f>IF((B646=""),"",IF((B646+$C$13&lt;=$C$12),D647-VLOOKUP(ROUND(C647,0),Costes!$B$19:$E$119,4,0),""))</f>
        <v/>
      </c>
    </row>
    <row r="648" spans="2:5" x14ac:dyDescent="0.25">
      <c r="B648" s="21" t="str">
        <f t="shared" si="31"/>
        <v/>
      </c>
      <c r="C648" s="21" t="str">
        <f t="shared" si="30"/>
        <v/>
      </c>
      <c r="D648" s="16" t="str">
        <f t="shared" si="32"/>
        <v/>
      </c>
      <c r="E648" s="48" t="str">
        <f>IF((B647=""),"",IF((B647+$C$13&lt;=$C$12),D648-VLOOKUP(ROUND(C648,0),Costes!$B$19:$E$119,4,0),""))</f>
        <v/>
      </c>
    </row>
    <row r="649" spans="2:5" x14ac:dyDescent="0.25">
      <c r="B649" s="21" t="str">
        <f t="shared" si="31"/>
        <v/>
      </c>
      <c r="C649" s="21" t="str">
        <f t="shared" si="30"/>
        <v/>
      </c>
      <c r="D649" s="16" t="str">
        <f t="shared" si="32"/>
        <v/>
      </c>
      <c r="E649" s="48" t="str">
        <f>IF((B648=""),"",IF((B648+$C$13&lt;=$C$12),D649-VLOOKUP(ROUND(C649,0),Costes!$B$19:$E$119,4,0),""))</f>
        <v/>
      </c>
    </row>
    <row r="650" spans="2:5" x14ac:dyDescent="0.25">
      <c r="B650" s="21" t="str">
        <f t="shared" si="31"/>
        <v/>
      </c>
      <c r="C650" s="21" t="str">
        <f t="shared" si="30"/>
        <v/>
      </c>
      <c r="D650" s="16" t="str">
        <f t="shared" si="32"/>
        <v/>
      </c>
      <c r="E650" s="48" t="str">
        <f>IF((B649=""),"",IF((B649+$C$13&lt;=$C$12),D650-VLOOKUP(ROUND(C650,0),Costes!$B$19:$E$119,4,0),""))</f>
        <v/>
      </c>
    </row>
    <row r="651" spans="2:5" x14ac:dyDescent="0.25">
      <c r="B651" s="21" t="str">
        <f t="shared" si="31"/>
        <v/>
      </c>
      <c r="C651" s="21" t="str">
        <f t="shared" si="30"/>
        <v/>
      </c>
      <c r="D651" s="16" t="str">
        <f t="shared" si="32"/>
        <v/>
      </c>
      <c r="E651" s="48" t="str">
        <f>IF((B650=""),"",IF((B650+$C$13&lt;=$C$12),D651-VLOOKUP(ROUND(C651,0),Costes!$B$19:$E$119,4,0),""))</f>
        <v/>
      </c>
    </row>
    <row r="652" spans="2:5" x14ac:dyDescent="0.25">
      <c r="B652" s="21" t="str">
        <f t="shared" si="31"/>
        <v/>
      </c>
      <c r="C652" s="21" t="str">
        <f t="shared" si="30"/>
        <v/>
      </c>
      <c r="D652" s="16" t="str">
        <f t="shared" si="32"/>
        <v/>
      </c>
      <c r="E652" s="48" t="str">
        <f>IF((B651=""),"",IF((B651+$C$13&lt;=$C$12),D652-VLOOKUP(ROUND(C652,0),Costes!$B$19:$E$119,4,0),""))</f>
        <v/>
      </c>
    </row>
    <row r="653" spans="2:5" x14ac:dyDescent="0.25">
      <c r="B653" s="21" t="str">
        <f t="shared" si="31"/>
        <v/>
      </c>
      <c r="C653" s="21" t="str">
        <f t="shared" si="30"/>
        <v/>
      </c>
      <c r="D653" s="16" t="str">
        <f t="shared" si="32"/>
        <v/>
      </c>
      <c r="E653" s="48" t="str">
        <f>IF((B652=""),"",IF((B652+$C$13&lt;=$C$12),D653-VLOOKUP(ROUND(C653,0),Costes!$B$19:$E$119,4,0),""))</f>
        <v/>
      </c>
    </row>
    <row r="654" spans="2:5" x14ac:dyDescent="0.25">
      <c r="B654" s="21" t="str">
        <f t="shared" si="31"/>
        <v/>
      </c>
      <c r="C654" s="21" t="str">
        <f t="shared" si="30"/>
        <v/>
      </c>
      <c r="D654" s="16" t="str">
        <f t="shared" si="32"/>
        <v/>
      </c>
      <c r="E654" s="48" t="str">
        <f>IF((B653=""),"",IF((B653+$C$13&lt;=$C$12),D654-VLOOKUP(ROUND(C654,0),Costes!$B$19:$E$119,4,0),""))</f>
        <v/>
      </c>
    </row>
    <row r="655" spans="2:5" x14ac:dyDescent="0.25">
      <c r="B655" s="21" t="str">
        <f t="shared" si="31"/>
        <v/>
      </c>
      <c r="C655" s="21" t="str">
        <f t="shared" si="30"/>
        <v/>
      </c>
      <c r="D655" s="16" t="str">
        <f t="shared" si="32"/>
        <v/>
      </c>
      <c r="E655" s="48" t="str">
        <f>IF((B654=""),"",IF((B654+$C$13&lt;=$C$12),D655-VLOOKUP(ROUND(C655,0),Costes!$B$19:$E$119,4,0),""))</f>
        <v/>
      </c>
    </row>
    <row r="656" spans="2:5" x14ac:dyDescent="0.25">
      <c r="B656" s="21" t="str">
        <f t="shared" si="31"/>
        <v/>
      </c>
      <c r="C656" s="21" t="str">
        <f t="shared" si="30"/>
        <v/>
      </c>
      <c r="D656" s="16" t="str">
        <f t="shared" si="32"/>
        <v/>
      </c>
      <c r="E656" s="48" t="str">
        <f>IF((B655=""),"",IF((B655+$C$13&lt;=$C$12),D656-VLOOKUP(ROUND(C656,0),Costes!$B$19:$E$119,4,0),""))</f>
        <v/>
      </c>
    </row>
    <row r="657" spans="2:5" x14ac:dyDescent="0.25">
      <c r="B657" s="21" t="str">
        <f t="shared" si="31"/>
        <v/>
      </c>
      <c r="C657" s="21" t="str">
        <f t="shared" si="30"/>
        <v/>
      </c>
      <c r="D657" s="16" t="str">
        <f t="shared" si="32"/>
        <v/>
      </c>
      <c r="E657" s="48" t="str">
        <f>IF((B656=""),"",IF((B656+$C$13&lt;=$C$12),D657-VLOOKUP(ROUND(C657,0),Costes!$B$19:$E$119,4,0),""))</f>
        <v/>
      </c>
    </row>
    <row r="658" spans="2:5" x14ac:dyDescent="0.25">
      <c r="B658" s="21" t="str">
        <f t="shared" si="31"/>
        <v/>
      </c>
      <c r="C658" s="21" t="str">
        <f t="shared" si="30"/>
        <v/>
      </c>
      <c r="D658" s="16" t="str">
        <f t="shared" si="32"/>
        <v/>
      </c>
      <c r="E658" s="48" t="str">
        <f>IF((B657=""),"",IF((B657+$C$13&lt;=$C$12),D658-VLOOKUP(ROUND(C658,0),Costes!$B$19:$E$119,4,0),""))</f>
        <v/>
      </c>
    </row>
    <row r="659" spans="2:5" x14ac:dyDescent="0.25">
      <c r="B659" s="21" t="str">
        <f t="shared" si="31"/>
        <v/>
      </c>
      <c r="C659" s="21" t="str">
        <f t="shared" si="30"/>
        <v/>
      </c>
      <c r="D659" s="16" t="str">
        <f t="shared" si="32"/>
        <v/>
      </c>
      <c r="E659" s="48" t="str">
        <f>IF((B658=""),"",IF((B658+$C$13&lt;=$C$12),D659-VLOOKUP(ROUND(C659,0),Costes!$B$19:$E$119,4,0),""))</f>
        <v/>
      </c>
    </row>
    <row r="660" spans="2:5" x14ac:dyDescent="0.25">
      <c r="B660" s="21" t="str">
        <f t="shared" si="31"/>
        <v/>
      </c>
      <c r="C660" s="21" t="str">
        <f t="shared" ref="C660:C723" si="33">IF(B660="","",IF($C$9="Linear",$C$10*B660+$D$10,IF($C$9="Cuadratica",B660^2+$D$10,IF($C$9="Logaritmica",LN(B660/$D$10),IF($C$9="Exponencial",EXP(B660/$D$10),IF($C$9="Cubica",B660^3+$D$10,IF($C$9="Radiz",SQRT(B660)+$D$10,(B660/$D$10)^$C$10)))))))</f>
        <v/>
      </c>
      <c r="D660" s="16" t="str">
        <f t="shared" si="32"/>
        <v/>
      </c>
      <c r="E660" s="48" t="str">
        <f>IF((B659=""),"",IF((B659+$C$13&lt;=$C$12),D660-VLOOKUP(ROUND(C660,0),Costes!$B$19:$E$119,4,0),""))</f>
        <v/>
      </c>
    </row>
    <row r="661" spans="2:5" x14ac:dyDescent="0.25">
      <c r="B661" s="21" t="str">
        <f t="shared" ref="B661:B724" si="34">IF((B660=""),"",IF((B660+$C$13&lt;=$C$12),(B660+$C$13),""))</f>
        <v/>
      </c>
      <c r="C661" s="21" t="str">
        <f t="shared" si="33"/>
        <v/>
      </c>
      <c r="D661" s="16" t="str">
        <f t="shared" ref="D661:D724" si="35">IF((B660=""),"",IF((B660+$C$13&lt;=$C$12),B661*C661,""))</f>
        <v/>
      </c>
      <c r="E661" s="48" t="str">
        <f>IF((B660=""),"",IF((B660+$C$13&lt;=$C$12),D661-VLOOKUP(ROUND(C661,0),Costes!$B$19:$E$119,4,0),""))</f>
        <v/>
      </c>
    </row>
    <row r="662" spans="2:5" x14ac:dyDescent="0.25">
      <c r="B662" s="21" t="str">
        <f t="shared" si="34"/>
        <v/>
      </c>
      <c r="C662" s="21" t="str">
        <f t="shared" si="33"/>
        <v/>
      </c>
      <c r="D662" s="16" t="str">
        <f t="shared" si="35"/>
        <v/>
      </c>
      <c r="E662" s="48" t="str">
        <f>IF((B661=""),"",IF((B661+$C$13&lt;=$C$12),D662-VLOOKUP(ROUND(C662,0),Costes!$B$19:$E$119,4,0),""))</f>
        <v/>
      </c>
    </row>
    <row r="663" spans="2:5" x14ac:dyDescent="0.25">
      <c r="B663" s="21" t="str">
        <f t="shared" si="34"/>
        <v/>
      </c>
      <c r="C663" s="21" t="str">
        <f t="shared" si="33"/>
        <v/>
      </c>
      <c r="D663" s="16" t="str">
        <f t="shared" si="35"/>
        <v/>
      </c>
      <c r="E663" s="48" t="str">
        <f>IF((B662=""),"",IF((B662+$C$13&lt;=$C$12),D663-VLOOKUP(ROUND(C663,0),Costes!$B$19:$E$119,4,0),""))</f>
        <v/>
      </c>
    </row>
    <row r="664" spans="2:5" x14ac:dyDescent="0.25">
      <c r="B664" s="21" t="str">
        <f t="shared" si="34"/>
        <v/>
      </c>
      <c r="C664" s="21" t="str">
        <f t="shared" si="33"/>
        <v/>
      </c>
      <c r="D664" s="16" t="str">
        <f t="shared" si="35"/>
        <v/>
      </c>
      <c r="E664" s="48" t="str">
        <f>IF((B663=""),"",IF((B663+$C$13&lt;=$C$12),D664-VLOOKUP(ROUND(C664,0),Costes!$B$19:$E$119,4,0),""))</f>
        <v/>
      </c>
    </row>
    <row r="665" spans="2:5" x14ac:dyDescent="0.25">
      <c r="B665" s="21" t="str">
        <f t="shared" si="34"/>
        <v/>
      </c>
      <c r="C665" s="21" t="str">
        <f t="shared" si="33"/>
        <v/>
      </c>
      <c r="D665" s="16" t="str">
        <f t="shared" si="35"/>
        <v/>
      </c>
      <c r="E665" s="48" t="str">
        <f>IF((B664=""),"",IF((B664+$C$13&lt;=$C$12),D665-VLOOKUP(ROUND(C665,0),Costes!$B$19:$E$119,4,0),""))</f>
        <v/>
      </c>
    </row>
    <row r="666" spans="2:5" x14ac:dyDescent="0.25">
      <c r="B666" s="21" t="str">
        <f t="shared" si="34"/>
        <v/>
      </c>
      <c r="C666" s="21" t="str">
        <f t="shared" si="33"/>
        <v/>
      </c>
      <c r="D666" s="16" t="str">
        <f t="shared" si="35"/>
        <v/>
      </c>
      <c r="E666" s="48" t="str">
        <f>IF((B665=""),"",IF((B665+$C$13&lt;=$C$12),D666-VLOOKUP(ROUND(C666,0),Costes!$B$19:$E$119,4,0),""))</f>
        <v/>
      </c>
    </row>
    <row r="667" spans="2:5" x14ac:dyDescent="0.25">
      <c r="B667" s="21" t="str">
        <f t="shared" si="34"/>
        <v/>
      </c>
      <c r="C667" s="21" t="str">
        <f t="shared" si="33"/>
        <v/>
      </c>
      <c r="D667" s="16" t="str">
        <f t="shared" si="35"/>
        <v/>
      </c>
      <c r="E667" s="48" t="str">
        <f>IF((B666=""),"",IF((B666+$C$13&lt;=$C$12),D667-VLOOKUP(ROUND(C667,0),Costes!$B$19:$E$119,4,0),""))</f>
        <v/>
      </c>
    </row>
    <row r="668" spans="2:5" x14ac:dyDescent="0.25">
      <c r="B668" s="21" t="str">
        <f t="shared" si="34"/>
        <v/>
      </c>
      <c r="C668" s="21" t="str">
        <f t="shared" si="33"/>
        <v/>
      </c>
      <c r="D668" s="16" t="str">
        <f t="shared" si="35"/>
        <v/>
      </c>
      <c r="E668" s="48" t="str">
        <f>IF((B667=""),"",IF((B667+$C$13&lt;=$C$12),D668-VLOOKUP(ROUND(C668,0),Costes!$B$19:$E$119,4,0),""))</f>
        <v/>
      </c>
    </row>
    <row r="669" spans="2:5" x14ac:dyDescent="0.25">
      <c r="B669" s="21" t="str">
        <f t="shared" si="34"/>
        <v/>
      </c>
      <c r="C669" s="21" t="str">
        <f t="shared" si="33"/>
        <v/>
      </c>
      <c r="D669" s="16" t="str">
        <f t="shared" si="35"/>
        <v/>
      </c>
      <c r="E669" s="48" t="str">
        <f>IF((B668=""),"",IF((B668+$C$13&lt;=$C$12),D669-VLOOKUP(ROUND(C669,0),Costes!$B$19:$E$119,4,0),""))</f>
        <v/>
      </c>
    </row>
    <row r="670" spans="2:5" x14ac:dyDescent="0.25">
      <c r="B670" s="21" t="str">
        <f t="shared" si="34"/>
        <v/>
      </c>
      <c r="C670" s="21" t="str">
        <f t="shared" si="33"/>
        <v/>
      </c>
      <c r="D670" s="16" t="str">
        <f t="shared" si="35"/>
        <v/>
      </c>
      <c r="E670" s="48" t="str">
        <f>IF((B669=""),"",IF((B669+$C$13&lt;=$C$12),D670-VLOOKUP(ROUND(C670,0),Costes!$B$19:$E$119,4,0),""))</f>
        <v/>
      </c>
    </row>
    <row r="671" spans="2:5" x14ac:dyDescent="0.25">
      <c r="B671" s="21" t="str">
        <f t="shared" si="34"/>
        <v/>
      </c>
      <c r="C671" s="21" t="str">
        <f t="shared" si="33"/>
        <v/>
      </c>
      <c r="D671" s="16" t="str">
        <f t="shared" si="35"/>
        <v/>
      </c>
      <c r="E671" s="48" t="str">
        <f>IF((B670=""),"",IF((B670+$C$13&lt;=$C$12),D671-VLOOKUP(ROUND(C671,0),Costes!$B$19:$E$119,4,0),""))</f>
        <v/>
      </c>
    </row>
    <row r="672" spans="2:5" x14ac:dyDescent="0.25">
      <c r="B672" s="21" t="str">
        <f t="shared" si="34"/>
        <v/>
      </c>
      <c r="C672" s="21" t="str">
        <f t="shared" si="33"/>
        <v/>
      </c>
      <c r="D672" s="16" t="str">
        <f t="shared" si="35"/>
        <v/>
      </c>
      <c r="E672" s="48" t="str">
        <f>IF((B671=""),"",IF((B671+$C$13&lt;=$C$12),D672-VLOOKUP(ROUND(C672,0),Costes!$B$19:$E$119,4,0),""))</f>
        <v/>
      </c>
    </row>
    <row r="673" spans="2:5" x14ac:dyDescent="0.25">
      <c r="B673" s="21" t="str">
        <f t="shared" si="34"/>
        <v/>
      </c>
      <c r="C673" s="21" t="str">
        <f t="shared" si="33"/>
        <v/>
      </c>
      <c r="D673" s="16" t="str">
        <f t="shared" si="35"/>
        <v/>
      </c>
      <c r="E673" s="48" t="str">
        <f>IF((B672=""),"",IF((B672+$C$13&lt;=$C$12),D673-VLOOKUP(ROUND(C673,0),Costes!$B$19:$E$119,4,0),""))</f>
        <v/>
      </c>
    </row>
    <row r="674" spans="2:5" x14ac:dyDescent="0.25">
      <c r="B674" s="21" t="str">
        <f t="shared" si="34"/>
        <v/>
      </c>
      <c r="C674" s="21" t="str">
        <f t="shared" si="33"/>
        <v/>
      </c>
      <c r="D674" s="16" t="str">
        <f t="shared" si="35"/>
        <v/>
      </c>
      <c r="E674" s="48" t="str">
        <f>IF((B673=""),"",IF((B673+$C$13&lt;=$C$12),D674-VLOOKUP(ROUND(C674,0),Costes!$B$19:$E$119,4,0),""))</f>
        <v/>
      </c>
    </row>
    <row r="675" spans="2:5" x14ac:dyDescent="0.25">
      <c r="B675" s="21" t="str">
        <f t="shared" si="34"/>
        <v/>
      </c>
      <c r="C675" s="21" t="str">
        <f t="shared" si="33"/>
        <v/>
      </c>
      <c r="D675" s="16" t="str">
        <f t="shared" si="35"/>
        <v/>
      </c>
      <c r="E675" s="48" t="str">
        <f>IF((B674=""),"",IF((B674+$C$13&lt;=$C$12),D675-VLOOKUP(ROUND(C675,0),Costes!$B$19:$E$119,4,0),""))</f>
        <v/>
      </c>
    </row>
    <row r="676" spans="2:5" x14ac:dyDescent="0.25">
      <c r="B676" s="21" t="str">
        <f t="shared" si="34"/>
        <v/>
      </c>
      <c r="C676" s="21" t="str">
        <f t="shared" si="33"/>
        <v/>
      </c>
      <c r="D676" s="16" t="str">
        <f t="shared" si="35"/>
        <v/>
      </c>
      <c r="E676" s="48" t="str">
        <f>IF((B675=""),"",IF((B675+$C$13&lt;=$C$12),D676-VLOOKUP(ROUND(C676,0),Costes!$B$19:$E$119,4,0),""))</f>
        <v/>
      </c>
    </row>
    <row r="677" spans="2:5" x14ac:dyDescent="0.25">
      <c r="B677" s="21" t="str">
        <f t="shared" si="34"/>
        <v/>
      </c>
      <c r="C677" s="21" t="str">
        <f t="shared" si="33"/>
        <v/>
      </c>
      <c r="D677" s="16" t="str">
        <f t="shared" si="35"/>
        <v/>
      </c>
      <c r="E677" s="48" t="str">
        <f>IF((B676=""),"",IF((B676+$C$13&lt;=$C$12),D677-VLOOKUP(ROUND(C677,0),Costes!$B$19:$E$119,4,0),""))</f>
        <v/>
      </c>
    </row>
    <row r="678" spans="2:5" x14ac:dyDescent="0.25">
      <c r="B678" s="21" t="str">
        <f t="shared" si="34"/>
        <v/>
      </c>
      <c r="C678" s="21" t="str">
        <f t="shared" si="33"/>
        <v/>
      </c>
      <c r="D678" s="16" t="str">
        <f t="shared" si="35"/>
        <v/>
      </c>
      <c r="E678" s="48" t="str">
        <f>IF((B677=""),"",IF((B677+$C$13&lt;=$C$12),D678-VLOOKUP(ROUND(C678,0),Costes!$B$19:$E$119,4,0),""))</f>
        <v/>
      </c>
    </row>
    <row r="679" spans="2:5" x14ac:dyDescent="0.25">
      <c r="B679" s="21" t="str">
        <f t="shared" si="34"/>
        <v/>
      </c>
      <c r="C679" s="21" t="str">
        <f t="shared" si="33"/>
        <v/>
      </c>
      <c r="D679" s="16" t="str">
        <f t="shared" si="35"/>
        <v/>
      </c>
      <c r="E679" s="48" t="str">
        <f>IF((B678=""),"",IF((B678+$C$13&lt;=$C$12),D679-VLOOKUP(ROUND(C679,0),Costes!$B$19:$E$119,4,0),""))</f>
        <v/>
      </c>
    </row>
    <row r="680" spans="2:5" x14ac:dyDescent="0.25">
      <c r="B680" s="21" t="str">
        <f t="shared" si="34"/>
        <v/>
      </c>
      <c r="C680" s="21" t="str">
        <f t="shared" si="33"/>
        <v/>
      </c>
      <c r="D680" s="16" t="str">
        <f t="shared" si="35"/>
        <v/>
      </c>
      <c r="E680" s="48" t="str">
        <f>IF((B679=""),"",IF((B679+$C$13&lt;=$C$12),D680-VLOOKUP(ROUND(C680,0),Costes!$B$19:$E$119,4,0),""))</f>
        <v/>
      </c>
    </row>
    <row r="681" spans="2:5" x14ac:dyDescent="0.25">
      <c r="B681" s="21" t="str">
        <f t="shared" si="34"/>
        <v/>
      </c>
      <c r="C681" s="21" t="str">
        <f t="shared" si="33"/>
        <v/>
      </c>
      <c r="D681" s="16" t="str">
        <f t="shared" si="35"/>
        <v/>
      </c>
      <c r="E681" s="48" t="str">
        <f>IF((B680=""),"",IF((B680+$C$13&lt;=$C$12),D681-VLOOKUP(ROUND(C681,0),Costes!$B$19:$E$119,4,0),""))</f>
        <v/>
      </c>
    </row>
    <row r="682" spans="2:5" x14ac:dyDescent="0.25">
      <c r="B682" s="21" t="str">
        <f t="shared" si="34"/>
        <v/>
      </c>
      <c r="C682" s="21" t="str">
        <f t="shared" si="33"/>
        <v/>
      </c>
      <c r="D682" s="16" t="str">
        <f t="shared" si="35"/>
        <v/>
      </c>
      <c r="E682" s="48" t="str">
        <f>IF((B681=""),"",IF((B681+$C$13&lt;=$C$12),D682-VLOOKUP(ROUND(C682,0),Costes!$B$19:$E$119,4,0),""))</f>
        <v/>
      </c>
    </row>
    <row r="683" spans="2:5" x14ac:dyDescent="0.25">
      <c r="B683" s="21" t="str">
        <f t="shared" si="34"/>
        <v/>
      </c>
      <c r="C683" s="21" t="str">
        <f t="shared" si="33"/>
        <v/>
      </c>
      <c r="D683" s="16" t="str">
        <f t="shared" si="35"/>
        <v/>
      </c>
      <c r="E683" s="48" t="str">
        <f>IF((B682=""),"",IF((B682+$C$13&lt;=$C$12),D683-VLOOKUP(ROUND(C683,0),Costes!$B$19:$E$119,4,0),""))</f>
        <v/>
      </c>
    </row>
    <row r="684" spans="2:5" x14ac:dyDescent="0.25">
      <c r="B684" s="21" t="str">
        <f t="shared" si="34"/>
        <v/>
      </c>
      <c r="C684" s="21" t="str">
        <f t="shared" si="33"/>
        <v/>
      </c>
      <c r="D684" s="16" t="str">
        <f t="shared" si="35"/>
        <v/>
      </c>
      <c r="E684" s="48" t="str">
        <f>IF((B683=""),"",IF((B683+$C$13&lt;=$C$12),D684-VLOOKUP(ROUND(C684,0),Costes!$B$19:$E$119,4,0),""))</f>
        <v/>
      </c>
    </row>
    <row r="685" spans="2:5" x14ac:dyDescent="0.25">
      <c r="B685" s="21" t="str">
        <f t="shared" si="34"/>
        <v/>
      </c>
      <c r="C685" s="21" t="str">
        <f t="shared" si="33"/>
        <v/>
      </c>
      <c r="D685" s="16" t="str">
        <f t="shared" si="35"/>
        <v/>
      </c>
      <c r="E685" s="48" t="str">
        <f>IF((B684=""),"",IF((B684+$C$13&lt;=$C$12),D685-VLOOKUP(ROUND(C685,0),Costes!$B$19:$E$119,4,0),""))</f>
        <v/>
      </c>
    </row>
    <row r="686" spans="2:5" x14ac:dyDescent="0.25">
      <c r="B686" s="21" t="str">
        <f t="shared" si="34"/>
        <v/>
      </c>
      <c r="C686" s="21" t="str">
        <f t="shared" si="33"/>
        <v/>
      </c>
      <c r="D686" s="16" t="str">
        <f t="shared" si="35"/>
        <v/>
      </c>
      <c r="E686" s="48" t="str">
        <f>IF((B685=""),"",IF((B685+$C$13&lt;=$C$12),D686-VLOOKUP(ROUND(C686,0),Costes!$B$19:$E$119,4,0),""))</f>
        <v/>
      </c>
    </row>
    <row r="687" spans="2:5" x14ac:dyDescent="0.25">
      <c r="B687" s="21" t="str">
        <f t="shared" si="34"/>
        <v/>
      </c>
      <c r="C687" s="21" t="str">
        <f t="shared" si="33"/>
        <v/>
      </c>
      <c r="D687" s="16" t="str">
        <f t="shared" si="35"/>
        <v/>
      </c>
      <c r="E687" s="48" t="str">
        <f>IF((B686=""),"",IF((B686+$C$13&lt;=$C$12),D687-VLOOKUP(ROUND(C687,0),Costes!$B$19:$E$119,4,0),""))</f>
        <v/>
      </c>
    </row>
    <row r="688" spans="2:5" x14ac:dyDescent="0.25">
      <c r="B688" s="21" t="str">
        <f t="shared" si="34"/>
        <v/>
      </c>
      <c r="C688" s="21" t="str">
        <f t="shared" si="33"/>
        <v/>
      </c>
      <c r="D688" s="16" t="str">
        <f t="shared" si="35"/>
        <v/>
      </c>
      <c r="E688" s="48" t="str">
        <f>IF((B687=""),"",IF((B687+$C$13&lt;=$C$12),D688-VLOOKUP(ROUND(C688,0),Costes!$B$19:$E$119,4,0),""))</f>
        <v/>
      </c>
    </row>
    <row r="689" spans="2:5" x14ac:dyDescent="0.25">
      <c r="B689" s="21" t="str">
        <f t="shared" si="34"/>
        <v/>
      </c>
      <c r="C689" s="21" t="str">
        <f t="shared" si="33"/>
        <v/>
      </c>
      <c r="D689" s="16" t="str">
        <f t="shared" si="35"/>
        <v/>
      </c>
      <c r="E689" s="48" t="str">
        <f>IF((B688=""),"",IF((B688+$C$13&lt;=$C$12),D689-VLOOKUP(ROUND(C689,0),Costes!$B$19:$E$119,4,0),""))</f>
        <v/>
      </c>
    </row>
    <row r="690" spans="2:5" x14ac:dyDescent="0.25">
      <c r="B690" s="21" t="str">
        <f t="shared" si="34"/>
        <v/>
      </c>
      <c r="C690" s="21" t="str">
        <f t="shared" si="33"/>
        <v/>
      </c>
      <c r="D690" s="16" t="str">
        <f t="shared" si="35"/>
        <v/>
      </c>
      <c r="E690" s="48" t="str">
        <f>IF((B689=""),"",IF((B689+$C$13&lt;=$C$12),D690-VLOOKUP(ROUND(C690,0),Costes!$B$19:$E$119,4,0),""))</f>
        <v/>
      </c>
    </row>
    <row r="691" spans="2:5" x14ac:dyDescent="0.25">
      <c r="B691" s="21" t="str">
        <f t="shared" si="34"/>
        <v/>
      </c>
      <c r="C691" s="21" t="str">
        <f t="shared" si="33"/>
        <v/>
      </c>
      <c r="D691" s="16" t="str">
        <f t="shared" si="35"/>
        <v/>
      </c>
      <c r="E691" s="48" t="str">
        <f>IF((B690=""),"",IF((B690+$C$13&lt;=$C$12),D691-VLOOKUP(ROUND(C691,0),Costes!$B$19:$E$119,4,0),""))</f>
        <v/>
      </c>
    </row>
    <row r="692" spans="2:5" x14ac:dyDescent="0.25">
      <c r="B692" s="21" t="str">
        <f t="shared" si="34"/>
        <v/>
      </c>
      <c r="C692" s="21" t="str">
        <f t="shared" si="33"/>
        <v/>
      </c>
      <c r="D692" s="16" t="str">
        <f t="shared" si="35"/>
        <v/>
      </c>
      <c r="E692" s="48" t="str">
        <f>IF((B691=""),"",IF((B691+$C$13&lt;=$C$12),D692-VLOOKUP(ROUND(C692,0),Costes!$B$19:$E$119,4,0),""))</f>
        <v/>
      </c>
    </row>
    <row r="693" spans="2:5" x14ac:dyDescent="0.25">
      <c r="B693" s="21" t="str">
        <f t="shared" si="34"/>
        <v/>
      </c>
      <c r="C693" s="21" t="str">
        <f t="shared" si="33"/>
        <v/>
      </c>
      <c r="D693" s="16" t="str">
        <f t="shared" si="35"/>
        <v/>
      </c>
      <c r="E693" s="48" t="str">
        <f>IF((B692=""),"",IF((B692+$C$13&lt;=$C$12),D693-VLOOKUP(ROUND(C693,0),Costes!$B$19:$E$119,4,0),""))</f>
        <v/>
      </c>
    </row>
    <row r="694" spans="2:5" x14ac:dyDescent="0.25">
      <c r="B694" s="21" t="str">
        <f t="shared" si="34"/>
        <v/>
      </c>
      <c r="C694" s="21" t="str">
        <f t="shared" si="33"/>
        <v/>
      </c>
      <c r="D694" s="16" t="str">
        <f t="shared" si="35"/>
        <v/>
      </c>
      <c r="E694" s="48" t="str">
        <f>IF((B693=""),"",IF((B693+$C$13&lt;=$C$12),D694-VLOOKUP(ROUND(C694,0),Costes!$B$19:$E$119,4,0),""))</f>
        <v/>
      </c>
    </row>
    <row r="695" spans="2:5" x14ac:dyDescent="0.25">
      <c r="B695" s="21" t="str">
        <f t="shared" si="34"/>
        <v/>
      </c>
      <c r="C695" s="21" t="str">
        <f t="shared" si="33"/>
        <v/>
      </c>
      <c r="D695" s="16" t="str">
        <f t="shared" si="35"/>
        <v/>
      </c>
      <c r="E695" s="48" t="str">
        <f>IF((B694=""),"",IF((B694+$C$13&lt;=$C$12),D695-VLOOKUP(ROUND(C695,0),Costes!$B$19:$E$119,4,0),""))</f>
        <v/>
      </c>
    </row>
    <row r="696" spans="2:5" x14ac:dyDescent="0.25">
      <c r="B696" s="21" t="str">
        <f t="shared" si="34"/>
        <v/>
      </c>
      <c r="C696" s="21" t="str">
        <f t="shared" si="33"/>
        <v/>
      </c>
      <c r="D696" s="16" t="str">
        <f t="shared" si="35"/>
        <v/>
      </c>
      <c r="E696" s="48" t="str">
        <f>IF((B695=""),"",IF((B695+$C$13&lt;=$C$12),D696-VLOOKUP(ROUND(C696,0),Costes!$B$19:$E$119,4,0),""))</f>
        <v/>
      </c>
    </row>
    <row r="697" spans="2:5" x14ac:dyDescent="0.25">
      <c r="B697" s="21" t="str">
        <f t="shared" si="34"/>
        <v/>
      </c>
      <c r="C697" s="21" t="str">
        <f t="shared" si="33"/>
        <v/>
      </c>
      <c r="D697" s="16" t="str">
        <f t="shared" si="35"/>
        <v/>
      </c>
      <c r="E697" s="48" t="str">
        <f>IF((B696=""),"",IF((B696+$C$13&lt;=$C$12),D697-VLOOKUP(ROUND(C697,0),Costes!$B$19:$E$119,4,0),""))</f>
        <v/>
      </c>
    </row>
    <row r="698" spans="2:5" x14ac:dyDescent="0.25">
      <c r="B698" s="21" t="str">
        <f t="shared" si="34"/>
        <v/>
      </c>
      <c r="C698" s="21" t="str">
        <f t="shared" si="33"/>
        <v/>
      </c>
      <c r="D698" s="16" t="str">
        <f t="shared" si="35"/>
        <v/>
      </c>
      <c r="E698" s="48" t="str">
        <f>IF((B697=""),"",IF((B697+$C$13&lt;=$C$12),D698-VLOOKUP(ROUND(C698,0),Costes!$B$19:$E$119,4,0),""))</f>
        <v/>
      </c>
    </row>
    <row r="699" spans="2:5" x14ac:dyDescent="0.25">
      <c r="B699" s="21" t="str">
        <f t="shared" si="34"/>
        <v/>
      </c>
      <c r="C699" s="21" t="str">
        <f t="shared" si="33"/>
        <v/>
      </c>
      <c r="D699" s="16" t="str">
        <f t="shared" si="35"/>
        <v/>
      </c>
      <c r="E699" s="48" t="str">
        <f>IF((B698=""),"",IF((B698+$C$13&lt;=$C$12),D699-VLOOKUP(ROUND(C699,0),Costes!$B$19:$E$119,4,0),""))</f>
        <v/>
      </c>
    </row>
    <row r="700" spans="2:5" x14ac:dyDescent="0.25">
      <c r="B700" s="21" t="str">
        <f t="shared" si="34"/>
        <v/>
      </c>
      <c r="C700" s="21" t="str">
        <f t="shared" si="33"/>
        <v/>
      </c>
      <c r="D700" s="16" t="str">
        <f t="shared" si="35"/>
        <v/>
      </c>
      <c r="E700" s="48" t="str">
        <f>IF((B699=""),"",IF((B699+$C$13&lt;=$C$12),D700-VLOOKUP(ROUND(C700,0),Costes!$B$19:$E$119,4,0),""))</f>
        <v/>
      </c>
    </row>
    <row r="701" spans="2:5" x14ac:dyDescent="0.25">
      <c r="B701" s="21" t="str">
        <f t="shared" si="34"/>
        <v/>
      </c>
      <c r="C701" s="21" t="str">
        <f t="shared" si="33"/>
        <v/>
      </c>
      <c r="D701" s="16" t="str">
        <f t="shared" si="35"/>
        <v/>
      </c>
      <c r="E701" s="48" t="str">
        <f>IF((B700=""),"",IF((B700+$C$13&lt;=$C$12),D701-VLOOKUP(ROUND(C701,0),Costes!$B$19:$E$119,4,0),""))</f>
        <v/>
      </c>
    </row>
    <row r="702" spans="2:5" x14ac:dyDescent="0.25">
      <c r="B702" s="21" t="str">
        <f t="shared" si="34"/>
        <v/>
      </c>
      <c r="C702" s="21" t="str">
        <f t="shared" si="33"/>
        <v/>
      </c>
      <c r="D702" s="16" t="str">
        <f t="shared" si="35"/>
        <v/>
      </c>
      <c r="E702" s="48" t="str">
        <f>IF((B701=""),"",IF((B701+$C$13&lt;=$C$12),D702-VLOOKUP(ROUND(C702,0),Costes!$B$19:$E$119,4,0),""))</f>
        <v/>
      </c>
    </row>
    <row r="703" spans="2:5" x14ac:dyDescent="0.25">
      <c r="B703" s="21" t="str">
        <f t="shared" si="34"/>
        <v/>
      </c>
      <c r="C703" s="21" t="str">
        <f t="shared" si="33"/>
        <v/>
      </c>
      <c r="D703" s="16" t="str">
        <f t="shared" si="35"/>
        <v/>
      </c>
      <c r="E703" s="48" t="str">
        <f>IF((B702=""),"",IF((B702+$C$13&lt;=$C$12),D703-VLOOKUP(ROUND(C703,0),Costes!$B$19:$E$119,4,0),""))</f>
        <v/>
      </c>
    </row>
    <row r="704" spans="2:5" x14ac:dyDescent="0.25">
      <c r="B704" s="21" t="str">
        <f t="shared" si="34"/>
        <v/>
      </c>
      <c r="C704" s="21" t="str">
        <f t="shared" si="33"/>
        <v/>
      </c>
      <c r="D704" s="16" t="str">
        <f t="shared" si="35"/>
        <v/>
      </c>
      <c r="E704" s="48" t="str">
        <f>IF((B703=""),"",IF((B703+$C$13&lt;=$C$12),D704-VLOOKUP(ROUND(C704,0),Costes!$B$19:$E$119,4,0),""))</f>
        <v/>
      </c>
    </row>
    <row r="705" spans="2:5" x14ac:dyDescent="0.25">
      <c r="B705" s="21" t="str">
        <f t="shared" si="34"/>
        <v/>
      </c>
      <c r="C705" s="21" t="str">
        <f t="shared" si="33"/>
        <v/>
      </c>
      <c r="D705" s="16" t="str">
        <f t="shared" si="35"/>
        <v/>
      </c>
      <c r="E705" s="48" t="str">
        <f>IF((B704=""),"",IF((B704+$C$13&lt;=$C$12),D705-VLOOKUP(ROUND(C705,0),Costes!$B$19:$E$119,4,0),""))</f>
        <v/>
      </c>
    </row>
    <row r="706" spans="2:5" x14ac:dyDescent="0.25">
      <c r="B706" s="21" t="str">
        <f t="shared" si="34"/>
        <v/>
      </c>
      <c r="C706" s="21" t="str">
        <f t="shared" si="33"/>
        <v/>
      </c>
      <c r="D706" s="16" t="str">
        <f t="shared" si="35"/>
        <v/>
      </c>
      <c r="E706" s="48" t="str">
        <f>IF((B705=""),"",IF((B705+$C$13&lt;=$C$12),D706-VLOOKUP(ROUND(C706,0),Costes!$B$19:$E$119,4,0),""))</f>
        <v/>
      </c>
    </row>
    <row r="707" spans="2:5" x14ac:dyDescent="0.25">
      <c r="B707" s="21" t="str">
        <f t="shared" si="34"/>
        <v/>
      </c>
      <c r="C707" s="21" t="str">
        <f t="shared" si="33"/>
        <v/>
      </c>
      <c r="D707" s="16" t="str">
        <f t="shared" si="35"/>
        <v/>
      </c>
      <c r="E707" s="48" t="str">
        <f>IF((B706=""),"",IF((B706+$C$13&lt;=$C$12),D707-VLOOKUP(ROUND(C707,0),Costes!$B$19:$E$119,4,0),""))</f>
        <v/>
      </c>
    </row>
    <row r="708" spans="2:5" x14ac:dyDescent="0.25">
      <c r="B708" s="21" t="str">
        <f t="shared" si="34"/>
        <v/>
      </c>
      <c r="C708" s="21" t="str">
        <f t="shared" si="33"/>
        <v/>
      </c>
      <c r="D708" s="16" t="str">
        <f t="shared" si="35"/>
        <v/>
      </c>
      <c r="E708" s="48" t="str">
        <f>IF((B707=""),"",IF((B707+$C$13&lt;=$C$12),D708-VLOOKUP(ROUND(C708,0),Costes!$B$19:$E$119,4,0),""))</f>
        <v/>
      </c>
    </row>
    <row r="709" spans="2:5" x14ac:dyDescent="0.25">
      <c r="B709" s="21" t="str">
        <f t="shared" si="34"/>
        <v/>
      </c>
      <c r="C709" s="21" t="str">
        <f t="shared" si="33"/>
        <v/>
      </c>
      <c r="D709" s="16" t="str">
        <f t="shared" si="35"/>
        <v/>
      </c>
      <c r="E709" s="48" t="str">
        <f>IF((B708=""),"",IF((B708+$C$13&lt;=$C$12),D709-VLOOKUP(ROUND(C709,0),Costes!$B$19:$E$119,4,0),""))</f>
        <v/>
      </c>
    </row>
    <row r="710" spans="2:5" x14ac:dyDescent="0.25">
      <c r="B710" s="21" t="str">
        <f t="shared" si="34"/>
        <v/>
      </c>
      <c r="C710" s="21" t="str">
        <f t="shared" si="33"/>
        <v/>
      </c>
      <c r="D710" s="16" t="str">
        <f t="shared" si="35"/>
        <v/>
      </c>
      <c r="E710" s="48" t="str">
        <f>IF((B709=""),"",IF((B709+$C$13&lt;=$C$12),D710-VLOOKUP(ROUND(C710,0),Costes!$B$19:$E$119,4,0),""))</f>
        <v/>
      </c>
    </row>
    <row r="711" spans="2:5" x14ac:dyDescent="0.25">
      <c r="B711" s="21" t="str">
        <f t="shared" si="34"/>
        <v/>
      </c>
      <c r="C711" s="21" t="str">
        <f t="shared" si="33"/>
        <v/>
      </c>
      <c r="D711" s="16" t="str">
        <f t="shared" si="35"/>
        <v/>
      </c>
      <c r="E711" s="48" t="str">
        <f>IF((B710=""),"",IF((B710+$C$13&lt;=$C$12),D711-VLOOKUP(ROUND(C711,0),Costes!$B$19:$E$119,4,0),""))</f>
        <v/>
      </c>
    </row>
    <row r="712" spans="2:5" x14ac:dyDescent="0.25">
      <c r="B712" s="21" t="str">
        <f t="shared" si="34"/>
        <v/>
      </c>
      <c r="C712" s="21" t="str">
        <f t="shared" si="33"/>
        <v/>
      </c>
      <c r="D712" s="16" t="str">
        <f t="shared" si="35"/>
        <v/>
      </c>
      <c r="E712" s="48" t="str">
        <f>IF((B711=""),"",IF((B711+$C$13&lt;=$C$12),D712-VLOOKUP(ROUND(C712,0),Costes!$B$19:$E$119,4,0),""))</f>
        <v/>
      </c>
    </row>
    <row r="713" spans="2:5" x14ac:dyDescent="0.25">
      <c r="B713" s="21" t="str">
        <f t="shared" si="34"/>
        <v/>
      </c>
      <c r="C713" s="21" t="str">
        <f t="shared" si="33"/>
        <v/>
      </c>
      <c r="D713" s="16" t="str">
        <f t="shared" si="35"/>
        <v/>
      </c>
      <c r="E713" s="48" t="str">
        <f>IF((B712=""),"",IF((B712+$C$13&lt;=$C$12),D713-VLOOKUP(ROUND(C713,0),Costes!$B$19:$E$119,4,0),""))</f>
        <v/>
      </c>
    </row>
    <row r="714" spans="2:5" x14ac:dyDescent="0.25">
      <c r="B714" s="21" t="str">
        <f t="shared" si="34"/>
        <v/>
      </c>
      <c r="C714" s="21" t="str">
        <f t="shared" si="33"/>
        <v/>
      </c>
      <c r="D714" s="16" t="str">
        <f t="shared" si="35"/>
        <v/>
      </c>
      <c r="E714" s="48" t="str">
        <f>IF((B713=""),"",IF((B713+$C$13&lt;=$C$12),D714-VLOOKUP(ROUND(C714,0),Costes!$B$19:$E$119,4,0),""))</f>
        <v/>
      </c>
    </row>
    <row r="715" spans="2:5" x14ac:dyDescent="0.25">
      <c r="B715" s="21" t="str">
        <f t="shared" si="34"/>
        <v/>
      </c>
      <c r="C715" s="21" t="str">
        <f t="shared" si="33"/>
        <v/>
      </c>
      <c r="D715" s="16" t="str">
        <f t="shared" si="35"/>
        <v/>
      </c>
      <c r="E715" s="48" t="str">
        <f>IF((B714=""),"",IF((B714+$C$13&lt;=$C$12),D715-VLOOKUP(ROUND(C715,0),Costes!$B$19:$E$119,4,0),""))</f>
        <v/>
      </c>
    </row>
    <row r="716" spans="2:5" x14ac:dyDescent="0.25">
      <c r="B716" s="21" t="str">
        <f t="shared" si="34"/>
        <v/>
      </c>
      <c r="C716" s="21" t="str">
        <f t="shared" si="33"/>
        <v/>
      </c>
      <c r="D716" s="16" t="str">
        <f t="shared" si="35"/>
        <v/>
      </c>
      <c r="E716" s="48" t="str">
        <f>IF((B715=""),"",IF((B715+$C$13&lt;=$C$12),D716-VLOOKUP(ROUND(C716,0),Costes!$B$19:$E$119,4,0),""))</f>
        <v/>
      </c>
    </row>
    <row r="717" spans="2:5" x14ac:dyDescent="0.25">
      <c r="B717" s="21" t="str">
        <f t="shared" si="34"/>
        <v/>
      </c>
      <c r="C717" s="21" t="str">
        <f t="shared" si="33"/>
        <v/>
      </c>
      <c r="D717" s="16" t="str">
        <f t="shared" si="35"/>
        <v/>
      </c>
      <c r="E717" s="48" t="str">
        <f>IF((B716=""),"",IF((B716+$C$13&lt;=$C$12),D717-VLOOKUP(ROUND(C717,0),Costes!$B$19:$E$119,4,0),""))</f>
        <v/>
      </c>
    </row>
    <row r="718" spans="2:5" x14ac:dyDescent="0.25">
      <c r="B718" s="21" t="str">
        <f t="shared" si="34"/>
        <v/>
      </c>
      <c r="C718" s="21" t="str">
        <f t="shared" si="33"/>
        <v/>
      </c>
      <c r="D718" s="16" t="str">
        <f t="shared" si="35"/>
        <v/>
      </c>
      <c r="E718" s="48" t="str">
        <f>IF((B717=""),"",IF((B717+$C$13&lt;=$C$12),D718-VLOOKUP(ROUND(C718,0),Costes!$B$19:$E$119,4,0),""))</f>
        <v/>
      </c>
    </row>
    <row r="719" spans="2:5" x14ac:dyDescent="0.25">
      <c r="B719" s="21" t="str">
        <f t="shared" si="34"/>
        <v/>
      </c>
      <c r="C719" s="21" t="str">
        <f t="shared" si="33"/>
        <v/>
      </c>
      <c r="D719" s="16" t="str">
        <f t="shared" si="35"/>
        <v/>
      </c>
      <c r="E719" s="48" t="str">
        <f>IF((B718=""),"",IF((B718+$C$13&lt;=$C$12),D719-VLOOKUP(ROUND(C719,0),Costes!$B$19:$E$119,4,0),""))</f>
        <v/>
      </c>
    </row>
    <row r="720" spans="2:5" x14ac:dyDescent="0.25">
      <c r="B720" s="21" t="str">
        <f t="shared" si="34"/>
        <v/>
      </c>
      <c r="C720" s="21" t="str">
        <f t="shared" si="33"/>
        <v/>
      </c>
      <c r="D720" s="16" t="str">
        <f t="shared" si="35"/>
        <v/>
      </c>
      <c r="E720" s="48" t="str">
        <f>IF((B719=""),"",IF((B719+$C$13&lt;=$C$12),D720-VLOOKUP(ROUND(C720,0),Costes!$B$19:$E$119,4,0),""))</f>
        <v/>
      </c>
    </row>
    <row r="721" spans="2:5" x14ac:dyDescent="0.25">
      <c r="B721" s="21" t="str">
        <f t="shared" si="34"/>
        <v/>
      </c>
      <c r="C721" s="21" t="str">
        <f t="shared" si="33"/>
        <v/>
      </c>
      <c r="D721" s="16" t="str">
        <f t="shared" si="35"/>
        <v/>
      </c>
      <c r="E721" s="48" t="str">
        <f>IF((B720=""),"",IF((B720+$C$13&lt;=$C$12),D721-VLOOKUP(ROUND(C721,0),Costes!$B$19:$E$119,4,0),""))</f>
        <v/>
      </c>
    </row>
    <row r="722" spans="2:5" x14ac:dyDescent="0.25">
      <c r="B722" s="21" t="str">
        <f t="shared" si="34"/>
        <v/>
      </c>
      <c r="C722" s="21" t="str">
        <f t="shared" si="33"/>
        <v/>
      </c>
      <c r="D722" s="16" t="str">
        <f t="shared" si="35"/>
        <v/>
      </c>
      <c r="E722" s="48" t="str">
        <f>IF((B721=""),"",IF((B721+$C$13&lt;=$C$12),D722-VLOOKUP(ROUND(C722,0),Costes!$B$19:$E$119,4,0),""))</f>
        <v/>
      </c>
    </row>
    <row r="723" spans="2:5" x14ac:dyDescent="0.25">
      <c r="B723" s="21" t="str">
        <f t="shared" si="34"/>
        <v/>
      </c>
      <c r="C723" s="21" t="str">
        <f t="shared" si="33"/>
        <v/>
      </c>
      <c r="D723" s="16" t="str">
        <f t="shared" si="35"/>
        <v/>
      </c>
      <c r="E723" s="48" t="str">
        <f>IF((B722=""),"",IF((B722+$C$13&lt;=$C$12),D723-VLOOKUP(ROUND(C723,0),Costes!$B$19:$E$119,4,0),""))</f>
        <v/>
      </c>
    </row>
    <row r="724" spans="2:5" x14ac:dyDescent="0.25">
      <c r="B724" s="21" t="str">
        <f t="shared" si="34"/>
        <v/>
      </c>
      <c r="C724" s="21" t="str">
        <f t="shared" ref="C724:C787" si="36">IF(B724="","",IF($C$9="Linear",$C$10*B724+$D$10,IF($C$9="Cuadratica",B724^2+$D$10,IF($C$9="Logaritmica",LN(B724/$D$10),IF($C$9="Exponencial",EXP(B724/$D$10),IF($C$9="Cubica",B724^3+$D$10,IF($C$9="Radiz",SQRT(B724)+$D$10,(B724/$D$10)^$C$10)))))))</f>
        <v/>
      </c>
      <c r="D724" s="16" t="str">
        <f t="shared" si="35"/>
        <v/>
      </c>
      <c r="E724" s="48" t="str">
        <f>IF((B723=""),"",IF((B723+$C$13&lt;=$C$12),D724-VLOOKUP(ROUND(C724,0),Costes!$B$19:$E$119,4,0),""))</f>
        <v/>
      </c>
    </row>
    <row r="725" spans="2:5" x14ac:dyDescent="0.25">
      <c r="B725" s="21" t="str">
        <f t="shared" ref="B725:B788" si="37">IF((B724=""),"",IF((B724+$C$13&lt;=$C$12),(B724+$C$13),""))</f>
        <v/>
      </c>
      <c r="C725" s="21" t="str">
        <f t="shared" si="36"/>
        <v/>
      </c>
      <c r="D725" s="16" t="str">
        <f t="shared" ref="D725:D788" si="38">IF((B724=""),"",IF((B724+$C$13&lt;=$C$12),B725*C725,""))</f>
        <v/>
      </c>
      <c r="E725" s="48" t="str">
        <f>IF((B724=""),"",IF((B724+$C$13&lt;=$C$12),D725-VLOOKUP(ROUND(C725,0),Costes!$B$19:$E$119,4,0),""))</f>
        <v/>
      </c>
    </row>
    <row r="726" spans="2:5" x14ac:dyDescent="0.25">
      <c r="B726" s="21" t="str">
        <f t="shared" si="37"/>
        <v/>
      </c>
      <c r="C726" s="21" t="str">
        <f t="shared" si="36"/>
        <v/>
      </c>
      <c r="D726" s="16" t="str">
        <f t="shared" si="38"/>
        <v/>
      </c>
      <c r="E726" s="48" t="str">
        <f>IF((B725=""),"",IF((B725+$C$13&lt;=$C$12),D726-VLOOKUP(ROUND(C726,0),Costes!$B$19:$E$119,4,0),""))</f>
        <v/>
      </c>
    </row>
    <row r="727" spans="2:5" x14ac:dyDescent="0.25">
      <c r="B727" s="21" t="str">
        <f t="shared" si="37"/>
        <v/>
      </c>
      <c r="C727" s="21" t="str">
        <f t="shared" si="36"/>
        <v/>
      </c>
      <c r="D727" s="16" t="str">
        <f t="shared" si="38"/>
        <v/>
      </c>
      <c r="E727" s="48" t="str">
        <f>IF((B726=""),"",IF((B726+$C$13&lt;=$C$12),D727-VLOOKUP(ROUND(C727,0),Costes!$B$19:$E$119,4,0),""))</f>
        <v/>
      </c>
    </row>
    <row r="728" spans="2:5" x14ac:dyDescent="0.25">
      <c r="B728" s="21" t="str">
        <f t="shared" si="37"/>
        <v/>
      </c>
      <c r="C728" s="21" t="str">
        <f t="shared" si="36"/>
        <v/>
      </c>
      <c r="D728" s="16" t="str">
        <f t="shared" si="38"/>
        <v/>
      </c>
      <c r="E728" s="48" t="str">
        <f>IF((B727=""),"",IF((B727+$C$13&lt;=$C$12),D728-VLOOKUP(ROUND(C728,0),Costes!$B$19:$E$119,4,0),""))</f>
        <v/>
      </c>
    </row>
    <row r="729" spans="2:5" x14ac:dyDescent="0.25">
      <c r="B729" s="21" t="str">
        <f t="shared" si="37"/>
        <v/>
      </c>
      <c r="C729" s="21" t="str">
        <f t="shared" si="36"/>
        <v/>
      </c>
      <c r="D729" s="16" t="str">
        <f t="shared" si="38"/>
        <v/>
      </c>
      <c r="E729" s="48" t="str">
        <f>IF((B728=""),"",IF((B728+$C$13&lt;=$C$12),D729-VLOOKUP(ROUND(C729,0),Costes!$B$19:$E$119,4,0),""))</f>
        <v/>
      </c>
    </row>
    <row r="730" spans="2:5" x14ac:dyDescent="0.25">
      <c r="B730" s="21" t="str">
        <f t="shared" si="37"/>
        <v/>
      </c>
      <c r="C730" s="21" t="str">
        <f t="shared" si="36"/>
        <v/>
      </c>
      <c r="D730" s="16" t="str">
        <f t="shared" si="38"/>
        <v/>
      </c>
      <c r="E730" s="48" t="str">
        <f>IF((B729=""),"",IF((B729+$C$13&lt;=$C$12),D730-VLOOKUP(ROUND(C730,0),Costes!$B$19:$E$119,4,0),""))</f>
        <v/>
      </c>
    </row>
    <row r="731" spans="2:5" x14ac:dyDescent="0.25">
      <c r="B731" s="21" t="str">
        <f t="shared" si="37"/>
        <v/>
      </c>
      <c r="C731" s="21" t="str">
        <f t="shared" si="36"/>
        <v/>
      </c>
      <c r="D731" s="16" t="str">
        <f t="shared" si="38"/>
        <v/>
      </c>
      <c r="E731" s="48" t="str">
        <f>IF((B730=""),"",IF((B730+$C$13&lt;=$C$12),D731-VLOOKUP(ROUND(C731,0),Costes!$B$19:$E$119,4,0),""))</f>
        <v/>
      </c>
    </row>
    <row r="732" spans="2:5" x14ac:dyDescent="0.25">
      <c r="B732" s="21" t="str">
        <f t="shared" si="37"/>
        <v/>
      </c>
      <c r="C732" s="21" t="str">
        <f t="shared" si="36"/>
        <v/>
      </c>
      <c r="D732" s="16" t="str">
        <f t="shared" si="38"/>
        <v/>
      </c>
      <c r="E732" s="48" t="str">
        <f>IF((B731=""),"",IF((B731+$C$13&lt;=$C$12),D732-VLOOKUP(ROUND(C732,0),Costes!$B$19:$E$119,4,0),""))</f>
        <v/>
      </c>
    </row>
    <row r="733" spans="2:5" x14ac:dyDescent="0.25">
      <c r="B733" s="21" t="str">
        <f t="shared" si="37"/>
        <v/>
      </c>
      <c r="C733" s="21" t="str">
        <f t="shared" si="36"/>
        <v/>
      </c>
      <c r="D733" s="16" t="str">
        <f t="shared" si="38"/>
        <v/>
      </c>
      <c r="E733" s="48" t="str">
        <f>IF((B732=""),"",IF((B732+$C$13&lt;=$C$12),D733-VLOOKUP(ROUND(C733,0),Costes!$B$19:$E$119,4,0),""))</f>
        <v/>
      </c>
    </row>
    <row r="734" spans="2:5" x14ac:dyDescent="0.25">
      <c r="B734" s="21" t="str">
        <f t="shared" si="37"/>
        <v/>
      </c>
      <c r="C734" s="21" t="str">
        <f t="shared" si="36"/>
        <v/>
      </c>
      <c r="D734" s="16" t="str">
        <f t="shared" si="38"/>
        <v/>
      </c>
      <c r="E734" s="48" t="str">
        <f>IF((B733=""),"",IF((B733+$C$13&lt;=$C$12),D734-VLOOKUP(ROUND(C734,0),Costes!$B$19:$E$119,4,0),""))</f>
        <v/>
      </c>
    </row>
    <row r="735" spans="2:5" x14ac:dyDescent="0.25">
      <c r="B735" s="21" t="str">
        <f t="shared" si="37"/>
        <v/>
      </c>
      <c r="C735" s="21" t="str">
        <f t="shared" si="36"/>
        <v/>
      </c>
      <c r="D735" s="16" t="str">
        <f t="shared" si="38"/>
        <v/>
      </c>
      <c r="E735" s="48" t="str">
        <f>IF((B734=""),"",IF((B734+$C$13&lt;=$C$12),D735-VLOOKUP(ROUND(C735,0),Costes!$B$19:$E$119,4,0),""))</f>
        <v/>
      </c>
    </row>
    <row r="736" spans="2:5" x14ac:dyDescent="0.25">
      <c r="B736" s="21" t="str">
        <f t="shared" si="37"/>
        <v/>
      </c>
      <c r="C736" s="21" t="str">
        <f t="shared" si="36"/>
        <v/>
      </c>
      <c r="D736" s="16" t="str">
        <f t="shared" si="38"/>
        <v/>
      </c>
      <c r="E736" s="48" t="str">
        <f>IF((B735=""),"",IF((B735+$C$13&lt;=$C$12),D736-VLOOKUP(ROUND(C736,0),Costes!$B$19:$E$119,4,0),""))</f>
        <v/>
      </c>
    </row>
    <row r="737" spans="2:5" x14ac:dyDescent="0.25">
      <c r="B737" s="21" t="str">
        <f t="shared" si="37"/>
        <v/>
      </c>
      <c r="C737" s="21" t="str">
        <f t="shared" si="36"/>
        <v/>
      </c>
      <c r="D737" s="16" t="str">
        <f t="shared" si="38"/>
        <v/>
      </c>
      <c r="E737" s="48" t="str">
        <f>IF((B736=""),"",IF((B736+$C$13&lt;=$C$12),D737-VLOOKUP(ROUND(C737,0),Costes!$B$19:$E$119,4,0),""))</f>
        <v/>
      </c>
    </row>
    <row r="738" spans="2:5" x14ac:dyDescent="0.25">
      <c r="B738" s="21" t="str">
        <f t="shared" si="37"/>
        <v/>
      </c>
      <c r="C738" s="21" t="str">
        <f t="shared" si="36"/>
        <v/>
      </c>
      <c r="D738" s="16" t="str">
        <f t="shared" si="38"/>
        <v/>
      </c>
      <c r="E738" s="48" t="str">
        <f>IF((B737=""),"",IF((B737+$C$13&lt;=$C$12),D738-VLOOKUP(ROUND(C738,0),Costes!$B$19:$E$119,4,0),""))</f>
        <v/>
      </c>
    </row>
    <row r="739" spans="2:5" x14ac:dyDescent="0.25">
      <c r="B739" s="21" t="str">
        <f t="shared" si="37"/>
        <v/>
      </c>
      <c r="C739" s="21" t="str">
        <f t="shared" si="36"/>
        <v/>
      </c>
      <c r="D739" s="16" t="str">
        <f t="shared" si="38"/>
        <v/>
      </c>
      <c r="E739" s="48" t="str">
        <f>IF((B738=""),"",IF((B738+$C$13&lt;=$C$12),D739-VLOOKUP(ROUND(C739,0),Costes!$B$19:$E$119,4,0),""))</f>
        <v/>
      </c>
    </row>
    <row r="740" spans="2:5" x14ac:dyDescent="0.25">
      <c r="B740" s="21" t="str">
        <f t="shared" si="37"/>
        <v/>
      </c>
      <c r="C740" s="21" t="str">
        <f t="shared" si="36"/>
        <v/>
      </c>
      <c r="D740" s="16" t="str">
        <f t="shared" si="38"/>
        <v/>
      </c>
      <c r="E740" s="48" t="str">
        <f>IF((B739=""),"",IF((B739+$C$13&lt;=$C$12),D740-VLOOKUP(ROUND(C740,0),Costes!$B$19:$E$119,4,0),""))</f>
        <v/>
      </c>
    </row>
    <row r="741" spans="2:5" x14ac:dyDescent="0.25">
      <c r="B741" s="21" t="str">
        <f t="shared" si="37"/>
        <v/>
      </c>
      <c r="C741" s="21" t="str">
        <f t="shared" si="36"/>
        <v/>
      </c>
      <c r="D741" s="16" t="str">
        <f t="shared" si="38"/>
        <v/>
      </c>
      <c r="E741" s="48" t="str">
        <f>IF((B740=""),"",IF((B740+$C$13&lt;=$C$12),D741-VLOOKUP(ROUND(C741,0),Costes!$B$19:$E$119,4,0),""))</f>
        <v/>
      </c>
    </row>
    <row r="742" spans="2:5" x14ac:dyDescent="0.25">
      <c r="B742" s="21" t="str">
        <f t="shared" si="37"/>
        <v/>
      </c>
      <c r="C742" s="21" t="str">
        <f t="shared" si="36"/>
        <v/>
      </c>
      <c r="D742" s="16" t="str">
        <f t="shared" si="38"/>
        <v/>
      </c>
      <c r="E742" s="48" t="str">
        <f>IF((B741=""),"",IF((B741+$C$13&lt;=$C$12),D742-VLOOKUP(ROUND(C742,0),Costes!$B$19:$E$119,4,0),""))</f>
        <v/>
      </c>
    </row>
    <row r="743" spans="2:5" x14ac:dyDescent="0.25">
      <c r="B743" s="21" t="str">
        <f t="shared" si="37"/>
        <v/>
      </c>
      <c r="C743" s="21" t="str">
        <f t="shared" si="36"/>
        <v/>
      </c>
      <c r="D743" s="16" t="str">
        <f t="shared" si="38"/>
        <v/>
      </c>
      <c r="E743" s="48" t="str">
        <f>IF((B742=""),"",IF((B742+$C$13&lt;=$C$12),D743-VLOOKUP(ROUND(C743,0),Costes!$B$19:$E$119,4,0),""))</f>
        <v/>
      </c>
    </row>
    <row r="744" spans="2:5" x14ac:dyDescent="0.25">
      <c r="B744" s="21" t="str">
        <f t="shared" si="37"/>
        <v/>
      </c>
      <c r="C744" s="21" t="str">
        <f t="shared" si="36"/>
        <v/>
      </c>
      <c r="D744" s="16" t="str">
        <f t="shared" si="38"/>
        <v/>
      </c>
      <c r="E744" s="48" t="str">
        <f>IF((B743=""),"",IF((B743+$C$13&lt;=$C$12),D744-VLOOKUP(ROUND(C744,0),Costes!$B$19:$E$119,4,0),""))</f>
        <v/>
      </c>
    </row>
    <row r="745" spans="2:5" x14ac:dyDescent="0.25">
      <c r="B745" s="21" t="str">
        <f t="shared" si="37"/>
        <v/>
      </c>
      <c r="C745" s="21" t="str">
        <f t="shared" si="36"/>
        <v/>
      </c>
      <c r="D745" s="16" t="str">
        <f t="shared" si="38"/>
        <v/>
      </c>
      <c r="E745" s="48" t="str">
        <f>IF((B744=""),"",IF((B744+$C$13&lt;=$C$12),D745-VLOOKUP(ROUND(C745,0),Costes!$B$19:$E$119,4,0),""))</f>
        <v/>
      </c>
    </row>
    <row r="746" spans="2:5" x14ac:dyDescent="0.25">
      <c r="B746" s="21" t="str">
        <f t="shared" si="37"/>
        <v/>
      </c>
      <c r="C746" s="21" t="str">
        <f t="shared" si="36"/>
        <v/>
      </c>
      <c r="D746" s="16" t="str">
        <f t="shared" si="38"/>
        <v/>
      </c>
      <c r="E746" s="48" t="str">
        <f>IF((B745=""),"",IF((B745+$C$13&lt;=$C$12),D746-VLOOKUP(ROUND(C746,0),Costes!$B$19:$E$119,4,0),""))</f>
        <v/>
      </c>
    </row>
    <row r="747" spans="2:5" x14ac:dyDescent="0.25">
      <c r="B747" s="21" t="str">
        <f t="shared" si="37"/>
        <v/>
      </c>
      <c r="C747" s="21" t="str">
        <f t="shared" si="36"/>
        <v/>
      </c>
      <c r="D747" s="16" t="str">
        <f t="shared" si="38"/>
        <v/>
      </c>
      <c r="E747" s="48" t="str">
        <f>IF((B746=""),"",IF((B746+$C$13&lt;=$C$12),D747-VLOOKUP(ROUND(C747,0),Costes!$B$19:$E$119,4,0),""))</f>
        <v/>
      </c>
    </row>
    <row r="748" spans="2:5" x14ac:dyDescent="0.25">
      <c r="B748" s="21" t="str">
        <f t="shared" si="37"/>
        <v/>
      </c>
      <c r="C748" s="21" t="str">
        <f t="shared" si="36"/>
        <v/>
      </c>
      <c r="D748" s="16" t="str">
        <f t="shared" si="38"/>
        <v/>
      </c>
      <c r="E748" s="48" t="str">
        <f>IF((B747=""),"",IF((B747+$C$13&lt;=$C$12),D748-VLOOKUP(ROUND(C748,0),Costes!$B$19:$E$119,4,0),""))</f>
        <v/>
      </c>
    </row>
    <row r="749" spans="2:5" x14ac:dyDescent="0.25">
      <c r="B749" s="21" t="str">
        <f t="shared" si="37"/>
        <v/>
      </c>
      <c r="C749" s="21" t="str">
        <f t="shared" si="36"/>
        <v/>
      </c>
      <c r="D749" s="16" t="str">
        <f t="shared" si="38"/>
        <v/>
      </c>
      <c r="E749" s="48" t="str">
        <f>IF((B748=""),"",IF((B748+$C$13&lt;=$C$12),D749-VLOOKUP(ROUND(C749,0),Costes!$B$19:$E$119,4,0),""))</f>
        <v/>
      </c>
    </row>
    <row r="750" spans="2:5" x14ac:dyDescent="0.25">
      <c r="B750" s="21" t="str">
        <f t="shared" si="37"/>
        <v/>
      </c>
      <c r="C750" s="21" t="str">
        <f t="shared" si="36"/>
        <v/>
      </c>
      <c r="D750" s="16" t="str">
        <f t="shared" si="38"/>
        <v/>
      </c>
      <c r="E750" s="48" t="str">
        <f>IF((B749=""),"",IF((B749+$C$13&lt;=$C$12),D750-VLOOKUP(ROUND(C750,0),Costes!$B$19:$E$119,4,0),""))</f>
        <v/>
      </c>
    </row>
    <row r="751" spans="2:5" x14ac:dyDescent="0.25">
      <c r="B751" s="21" t="str">
        <f t="shared" si="37"/>
        <v/>
      </c>
      <c r="C751" s="21" t="str">
        <f t="shared" si="36"/>
        <v/>
      </c>
      <c r="D751" s="16" t="str">
        <f t="shared" si="38"/>
        <v/>
      </c>
      <c r="E751" s="48" t="str">
        <f>IF((B750=""),"",IF((B750+$C$13&lt;=$C$12),D751-VLOOKUP(ROUND(C751,0),Costes!$B$19:$E$119,4,0),""))</f>
        <v/>
      </c>
    </row>
    <row r="752" spans="2:5" x14ac:dyDescent="0.25">
      <c r="B752" s="21" t="str">
        <f t="shared" si="37"/>
        <v/>
      </c>
      <c r="C752" s="21" t="str">
        <f t="shared" si="36"/>
        <v/>
      </c>
      <c r="D752" s="16" t="str">
        <f t="shared" si="38"/>
        <v/>
      </c>
      <c r="E752" s="48" t="str">
        <f>IF((B751=""),"",IF((B751+$C$13&lt;=$C$12),D752-VLOOKUP(ROUND(C752,0),Costes!$B$19:$E$119,4,0),""))</f>
        <v/>
      </c>
    </row>
    <row r="753" spans="2:5" x14ac:dyDescent="0.25">
      <c r="B753" s="21" t="str">
        <f t="shared" si="37"/>
        <v/>
      </c>
      <c r="C753" s="21" t="str">
        <f t="shared" si="36"/>
        <v/>
      </c>
      <c r="D753" s="16" t="str">
        <f t="shared" si="38"/>
        <v/>
      </c>
      <c r="E753" s="48" t="str">
        <f>IF((B752=""),"",IF((B752+$C$13&lt;=$C$12),D753-VLOOKUP(ROUND(C753,0),Costes!$B$19:$E$119,4,0),""))</f>
        <v/>
      </c>
    </row>
    <row r="754" spans="2:5" x14ac:dyDescent="0.25">
      <c r="B754" s="21" t="str">
        <f t="shared" si="37"/>
        <v/>
      </c>
      <c r="C754" s="21" t="str">
        <f t="shared" si="36"/>
        <v/>
      </c>
      <c r="D754" s="16" t="str">
        <f t="shared" si="38"/>
        <v/>
      </c>
      <c r="E754" s="48" t="str">
        <f>IF((B753=""),"",IF((B753+$C$13&lt;=$C$12),D754-VLOOKUP(ROUND(C754,0),Costes!$B$19:$E$119,4,0),""))</f>
        <v/>
      </c>
    </row>
    <row r="755" spans="2:5" x14ac:dyDescent="0.25">
      <c r="B755" s="21" t="str">
        <f t="shared" si="37"/>
        <v/>
      </c>
      <c r="C755" s="21" t="str">
        <f t="shared" si="36"/>
        <v/>
      </c>
      <c r="D755" s="16" t="str">
        <f t="shared" si="38"/>
        <v/>
      </c>
      <c r="E755" s="48" t="str">
        <f>IF((B754=""),"",IF((B754+$C$13&lt;=$C$12),D755-VLOOKUP(ROUND(C755,0),Costes!$B$19:$E$119,4,0),""))</f>
        <v/>
      </c>
    </row>
    <row r="756" spans="2:5" x14ac:dyDescent="0.25">
      <c r="B756" s="21" t="str">
        <f t="shared" si="37"/>
        <v/>
      </c>
      <c r="C756" s="21" t="str">
        <f t="shared" si="36"/>
        <v/>
      </c>
      <c r="D756" s="16" t="str">
        <f t="shared" si="38"/>
        <v/>
      </c>
      <c r="E756" s="48" t="str">
        <f>IF((B755=""),"",IF((B755+$C$13&lt;=$C$12),D756-VLOOKUP(ROUND(C756,0),Costes!$B$19:$E$119,4,0),""))</f>
        <v/>
      </c>
    </row>
    <row r="757" spans="2:5" x14ac:dyDescent="0.25">
      <c r="B757" s="21" t="str">
        <f t="shared" si="37"/>
        <v/>
      </c>
      <c r="C757" s="21" t="str">
        <f t="shared" si="36"/>
        <v/>
      </c>
      <c r="D757" s="16" t="str">
        <f t="shared" si="38"/>
        <v/>
      </c>
      <c r="E757" s="48" t="str">
        <f>IF((B756=""),"",IF((B756+$C$13&lt;=$C$12),D757-VLOOKUP(ROUND(C757,0),Costes!$B$19:$E$119,4,0),""))</f>
        <v/>
      </c>
    </row>
    <row r="758" spans="2:5" x14ac:dyDescent="0.25">
      <c r="B758" s="21" t="str">
        <f t="shared" si="37"/>
        <v/>
      </c>
      <c r="C758" s="21" t="str">
        <f t="shared" si="36"/>
        <v/>
      </c>
      <c r="D758" s="16" t="str">
        <f t="shared" si="38"/>
        <v/>
      </c>
      <c r="E758" s="48" t="str">
        <f>IF((B757=""),"",IF((B757+$C$13&lt;=$C$12),D758-VLOOKUP(ROUND(C758,0),Costes!$B$19:$E$119,4,0),""))</f>
        <v/>
      </c>
    </row>
    <row r="759" spans="2:5" x14ac:dyDescent="0.25">
      <c r="B759" s="21" t="str">
        <f t="shared" si="37"/>
        <v/>
      </c>
      <c r="C759" s="21" t="str">
        <f t="shared" si="36"/>
        <v/>
      </c>
      <c r="D759" s="16" t="str">
        <f t="shared" si="38"/>
        <v/>
      </c>
      <c r="E759" s="48" t="str">
        <f>IF((B758=""),"",IF((B758+$C$13&lt;=$C$12),D759-VLOOKUP(ROUND(C759,0),Costes!$B$19:$E$119,4,0),""))</f>
        <v/>
      </c>
    </row>
    <row r="760" spans="2:5" x14ac:dyDescent="0.25">
      <c r="B760" s="21" t="str">
        <f t="shared" si="37"/>
        <v/>
      </c>
      <c r="C760" s="21" t="str">
        <f t="shared" si="36"/>
        <v/>
      </c>
      <c r="D760" s="16" t="str">
        <f t="shared" si="38"/>
        <v/>
      </c>
      <c r="E760" s="48" t="str">
        <f>IF((B759=""),"",IF((B759+$C$13&lt;=$C$12),D760-VLOOKUP(ROUND(C760,0),Costes!$B$19:$E$119,4,0),""))</f>
        <v/>
      </c>
    </row>
    <row r="761" spans="2:5" x14ac:dyDescent="0.25">
      <c r="B761" s="21" t="str">
        <f t="shared" si="37"/>
        <v/>
      </c>
      <c r="C761" s="21" t="str">
        <f t="shared" si="36"/>
        <v/>
      </c>
      <c r="D761" s="16" t="str">
        <f t="shared" si="38"/>
        <v/>
      </c>
      <c r="E761" s="48" t="str">
        <f>IF((B760=""),"",IF((B760+$C$13&lt;=$C$12),D761-VLOOKUP(ROUND(C761,0),Costes!$B$19:$E$119,4,0),""))</f>
        <v/>
      </c>
    </row>
    <row r="762" spans="2:5" x14ac:dyDescent="0.25">
      <c r="B762" s="21" t="str">
        <f t="shared" si="37"/>
        <v/>
      </c>
      <c r="C762" s="21" t="str">
        <f t="shared" si="36"/>
        <v/>
      </c>
      <c r="D762" s="16" t="str">
        <f t="shared" si="38"/>
        <v/>
      </c>
      <c r="E762" s="48" t="str">
        <f>IF((B761=""),"",IF((B761+$C$13&lt;=$C$12),D762-VLOOKUP(ROUND(C762,0),Costes!$B$19:$E$119,4,0),""))</f>
        <v/>
      </c>
    </row>
    <row r="763" spans="2:5" x14ac:dyDescent="0.25">
      <c r="B763" s="21" t="str">
        <f t="shared" si="37"/>
        <v/>
      </c>
      <c r="C763" s="21" t="str">
        <f t="shared" si="36"/>
        <v/>
      </c>
      <c r="D763" s="16" t="str">
        <f t="shared" si="38"/>
        <v/>
      </c>
      <c r="E763" s="48" t="str">
        <f>IF((B762=""),"",IF((B762+$C$13&lt;=$C$12),D763-VLOOKUP(ROUND(C763,0),Costes!$B$19:$E$119,4,0),""))</f>
        <v/>
      </c>
    </row>
    <row r="764" spans="2:5" x14ac:dyDescent="0.25">
      <c r="B764" s="21" t="str">
        <f t="shared" si="37"/>
        <v/>
      </c>
      <c r="C764" s="21" t="str">
        <f t="shared" si="36"/>
        <v/>
      </c>
      <c r="D764" s="16" t="str">
        <f t="shared" si="38"/>
        <v/>
      </c>
      <c r="E764" s="48" t="str">
        <f>IF((B763=""),"",IF((B763+$C$13&lt;=$C$12),D764-VLOOKUP(ROUND(C764,0),Costes!$B$19:$E$119,4,0),""))</f>
        <v/>
      </c>
    </row>
    <row r="765" spans="2:5" x14ac:dyDescent="0.25">
      <c r="B765" s="21" t="str">
        <f t="shared" si="37"/>
        <v/>
      </c>
      <c r="C765" s="21" t="str">
        <f t="shared" si="36"/>
        <v/>
      </c>
      <c r="D765" s="16" t="str">
        <f t="shared" si="38"/>
        <v/>
      </c>
      <c r="E765" s="48" t="str">
        <f>IF((B764=""),"",IF((B764+$C$13&lt;=$C$12),D765-VLOOKUP(ROUND(C765,0),Costes!$B$19:$E$119,4,0),""))</f>
        <v/>
      </c>
    </row>
    <row r="766" spans="2:5" x14ac:dyDescent="0.25">
      <c r="B766" s="21" t="str">
        <f t="shared" si="37"/>
        <v/>
      </c>
      <c r="C766" s="21" t="str">
        <f t="shared" si="36"/>
        <v/>
      </c>
      <c r="D766" s="16" t="str">
        <f t="shared" si="38"/>
        <v/>
      </c>
      <c r="E766" s="48" t="str">
        <f>IF((B765=""),"",IF((B765+$C$13&lt;=$C$12),D766-VLOOKUP(ROUND(C766,0),Costes!$B$19:$E$119,4,0),""))</f>
        <v/>
      </c>
    </row>
    <row r="767" spans="2:5" x14ac:dyDescent="0.25">
      <c r="B767" s="21" t="str">
        <f t="shared" si="37"/>
        <v/>
      </c>
      <c r="C767" s="21" t="str">
        <f t="shared" si="36"/>
        <v/>
      </c>
      <c r="D767" s="16" t="str">
        <f t="shared" si="38"/>
        <v/>
      </c>
      <c r="E767" s="48" t="str">
        <f>IF((B766=""),"",IF((B766+$C$13&lt;=$C$12),D767-VLOOKUP(ROUND(C767,0),Costes!$B$19:$E$119,4,0),""))</f>
        <v/>
      </c>
    </row>
    <row r="768" spans="2:5" x14ac:dyDescent="0.25">
      <c r="B768" s="21" t="str">
        <f t="shared" si="37"/>
        <v/>
      </c>
      <c r="C768" s="21" t="str">
        <f t="shared" si="36"/>
        <v/>
      </c>
      <c r="D768" s="16" t="str">
        <f t="shared" si="38"/>
        <v/>
      </c>
      <c r="E768" s="48" t="str">
        <f>IF((B767=""),"",IF((B767+$C$13&lt;=$C$12),D768-VLOOKUP(ROUND(C768,0),Costes!$B$19:$E$119,4,0),""))</f>
        <v/>
      </c>
    </row>
    <row r="769" spans="2:5" x14ac:dyDescent="0.25">
      <c r="B769" s="21" t="str">
        <f t="shared" si="37"/>
        <v/>
      </c>
      <c r="C769" s="21" t="str">
        <f t="shared" si="36"/>
        <v/>
      </c>
      <c r="D769" s="16" t="str">
        <f t="shared" si="38"/>
        <v/>
      </c>
      <c r="E769" s="48" t="str">
        <f>IF((B768=""),"",IF((B768+$C$13&lt;=$C$12),D769-VLOOKUP(ROUND(C769,0),Costes!$B$19:$E$119,4,0),""))</f>
        <v/>
      </c>
    </row>
    <row r="770" spans="2:5" x14ac:dyDescent="0.25">
      <c r="B770" s="21" t="str">
        <f t="shared" si="37"/>
        <v/>
      </c>
      <c r="C770" s="21" t="str">
        <f t="shared" si="36"/>
        <v/>
      </c>
      <c r="D770" s="16" t="str">
        <f t="shared" si="38"/>
        <v/>
      </c>
      <c r="E770" s="48" t="str">
        <f>IF((B769=""),"",IF((B769+$C$13&lt;=$C$12),D770-VLOOKUP(ROUND(C770,0),Costes!$B$19:$E$119,4,0),""))</f>
        <v/>
      </c>
    </row>
    <row r="771" spans="2:5" x14ac:dyDescent="0.25">
      <c r="B771" s="21" t="str">
        <f t="shared" si="37"/>
        <v/>
      </c>
      <c r="C771" s="21" t="str">
        <f t="shared" si="36"/>
        <v/>
      </c>
      <c r="D771" s="16" t="str">
        <f t="shared" si="38"/>
        <v/>
      </c>
      <c r="E771" s="48" t="str">
        <f>IF((B770=""),"",IF((B770+$C$13&lt;=$C$12),D771-VLOOKUP(ROUND(C771,0),Costes!$B$19:$E$119,4,0),""))</f>
        <v/>
      </c>
    </row>
    <row r="772" spans="2:5" x14ac:dyDescent="0.25">
      <c r="B772" s="21" t="str">
        <f t="shared" si="37"/>
        <v/>
      </c>
      <c r="C772" s="21" t="str">
        <f t="shared" si="36"/>
        <v/>
      </c>
      <c r="D772" s="16" t="str">
        <f t="shared" si="38"/>
        <v/>
      </c>
      <c r="E772" s="48" t="str">
        <f>IF((B771=""),"",IF((B771+$C$13&lt;=$C$12),D772-VLOOKUP(ROUND(C772,0),Costes!$B$19:$E$119,4,0),""))</f>
        <v/>
      </c>
    </row>
    <row r="773" spans="2:5" x14ac:dyDescent="0.25">
      <c r="B773" s="21" t="str">
        <f t="shared" si="37"/>
        <v/>
      </c>
      <c r="C773" s="21" t="str">
        <f t="shared" si="36"/>
        <v/>
      </c>
      <c r="D773" s="16" t="str">
        <f t="shared" si="38"/>
        <v/>
      </c>
      <c r="E773" s="48" t="str">
        <f>IF((B772=""),"",IF((B772+$C$13&lt;=$C$12),D773-VLOOKUP(ROUND(C773,0),Costes!$B$19:$E$119,4,0),""))</f>
        <v/>
      </c>
    </row>
    <row r="774" spans="2:5" x14ac:dyDescent="0.25">
      <c r="B774" s="21" t="str">
        <f t="shared" si="37"/>
        <v/>
      </c>
      <c r="C774" s="21" t="str">
        <f t="shared" si="36"/>
        <v/>
      </c>
      <c r="D774" s="16" t="str">
        <f t="shared" si="38"/>
        <v/>
      </c>
      <c r="E774" s="48" t="str">
        <f>IF((B773=""),"",IF((B773+$C$13&lt;=$C$12),D774-VLOOKUP(ROUND(C774,0),Costes!$B$19:$E$119,4,0),""))</f>
        <v/>
      </c>
    </row>
    <row r="775" spans="2:5" x14ac:dyDescent="0.25">
      <c r="B775" s="21" t="str">
        <f t="shared" si="37"/>
        <v/>
      </c>
      <c r="C775" s="21" t="str">
        <f t="shared" si="36"/>
        <v/>
      </c>
      <c r="D775" s="16" t="str">
        <f t="shared" si="38"/>
        <v/>
      </c>
      <c r="E775" s="48" t="str">
        <f>IF((B774=""),"",IF((B774+$C$13&lt;=$C$12),D775-VLOOKUP(ROUND(C775,0),Costes!$B$19:$E$119,4,0),""))</f>
        <v/>
      </c>
    </row>
    <row r="776" spans="2:5" x14ac:dyDescent="0.25">
      <c r="B776" s="21" t="str">
        <f t="shared" si="37"/>
        <v/>
      </c>
      <c r="C776" s="21" t="str">
        <f t="shared" si="36"/>
        <v/>
      </c>
      <c r="D776" s="16" t="str">
        <f t="shared" si="38"/>
        <v/>
      </c>
      <c r="E776" s="48" t="str">
        <f>IF((B775=""),"",IF((B775+$C$13&lt;=$C$12),D776-VLOOKUP(ROUND(C776,0),Costes!$B$19:$E$119,4,0),""))</f>
        <v/>
      </c>
    </row>
    <row r="777" spans="2:5" x14ac:dyDescent="0.25">
      <c r="B777" s="21" t="str">
        <f t="shared" si="37"/>
        <v/>
      </c>
      <c r="C777" s="21" t="str">
        <f t="shared" si="36"/>
        <v/>
      </c>
      <c r="D777" s="16" t="str">
        <f t="shared" si="38"/>
        <v/>
      </c>
      <c r="E777" s="48" t="str">
        <f>IF((B776=""),"",IF((B776+$C$13&lt;=$C$12),D777-VLOOKUP(ROUND(C777,0),Costes!$B$19:$E$119,4,0),""))</f>
        <v/>
      </c>
    </row>
    <row r="778" spans="2:5" x14ac:dyDescent="0.25">
      <c r="B778" s="21" t="str">
        <f t="shared" si="37"/>
        <v/>
      </c>
      <c r="C778" s="21" t="str">
        <f t="shared" si="36"/>
        <v/>
      </c>
      <c r="D778" s="16" t="str">
        <f t="shared" si="38"/>
        <v/>
      </c>
      <c r="E778" s="48" t="str">
        <f>IF((B777=""),"",IF((B777+$C$13&lt;=$C$12),D778-VLOOKUP(ROUND(C778,0),Costes!$B$19:$E$119,4,0),""))</f>
        <v/>
      </c>
    </row>
    <row r="779" spans="2:5" x14ac:dyDescent="0.25">
      <c r="B779" s="21" t="str">
        <f t="shared" si="37"/>
        <v/>
      </c>
      <c r="C779" s="21" t="str">
        <f t="shared" si="36"/>
        <v/>
      </c>
      <c r="D779" s="16" t="str">
        <f t="shared" si="38"/>
        <v/>
      </c>
      <c r="E779" s="48" t="str">
        <f>IF((B778=""),"",IF((B778+$C$13&lt;=$C$12),D779-VLOOKUP(ROUND(C779,0),Costes!$B$19:$E$119,4,0),""))</f>
        <v/>
      </c>
    </row>
    <row r="780" spans="2:5" x14ac:dyDescent="0.25">
      <c r="B780" s="21" t="str">
        <f t="shared" si="37"/>
        <v/>
      </c>
      <c r="C780" s="21" t="str">
        <f t="shared" si="36"/>
        <v/>
      </c>
      <c r="D780" s="16" t="str">
        <f t="shared" si="38"/>
        <v/>
      </c>
      <c r="E780" s="48" t="str">
        <f>IF((B779=""),"",IF((B779+$C$13&lt;=$C$12),D780-VLOOKUP(ROUND(C780,0),Costes!$B$19:$E$119,4,0),""))</f>
        <v/>
      </c>
    </row>
    <row r="781" spans="2:5" x14ac:dyDescent="0.25">
      <c r="B781" s="21" t="str">
        <f t="shared" si="37"/>
        <v/>
      </c>
      <c r="C781" s="21" t="str">
        <f t="shared" si="36"/>
        <v/>
      </c>
      <c r="D781" s="16" t="str">
        <f t="shared" si="38"/>
        <v/>
      </c>
      <c r="E781" s="48" t="str">
        <f>IF((B780=""),"",IF((B780+$C$13&lt;=$C$12),D781-VLOOKUP(ROUND(C781,0),Costes!$B$19:$E$119,4,0),""))</f>
        <v/>
      </c>
    </row>
    <row r="782" spans="2:5" x14ac:dyDescent="0.25">
      <c r="B782" s="21" t="str">
        <f t="shared" si="37"/>
        <v/>
      </c>
      <c r="C782" s="21" t="str">
        <f t="shared" si="36"/>
        <v/>
      </c>
      <c r="D782" s="16" t="str">
        <f t="shared" si="38"/>
        <v/>
      </c>
      <c r="E782" s="48" t="str">
        <f>IF((B781=""),"",IF((B781+$C$13&lt;=$C$12),D782-VLOOKUP(ROUND(C782,0),Costes!$B$19:$E$119,4,0),""))</f>
        <v/>
      </c>
    </row>
    <row r="783" spans="2:5" x14ac:dyDescent="0.25">
      <c r="B783" s="21" t="str">
        <f t="shared" si="37"/>
        <v/>
      </c>
      <c r="C783" s="21" t="str">
        <f t="shared" si="36"/>
        <v/>
      </c>
      <c r="D783" s="16" t="str">
        <f t="shared" si="38"/>
        <v/>
      </c>
      <c r="E783" s="48" t="str">
        <f>IF((B782=""),"",IF((B782+$C$13&lt;=$C$12),D783-VLOOKUP(ROUND(C783,0),Costes!$B$19:$E$119,4,0),""))</f>
        <v/>
      </c>
    </row>
    <row r="784" spans="2:5" x14ac:dyDescent="0.25">
      <c r="B784" s="21" t="str">
        <f t="shared" si="37"/>
        <v/>
      </c>
      <c r="C784" s="21" t="str">
        <f t="shared" si="36"/>
        <v/>
      </c>
      <c r="D784" s="16" t="str">
        <f t="shared" si="38"/>
        <v/>
      </c>
      <c r="E784" s="48" t="str">
        <f>IF((B783=""),"",IF((B783+$C$13&lt;=$C$12),D784-VLOOKUP(ROUND(C784,0),Costes!$B$19:$E$119,4,0),""))</f>
        <v/>
      </c>
    </row>
    <row r="785" spans="2:5" x14ac:dyDescent="0.25">
      <c r="B785" s="21" t="str">
        <f t="shared" si="37"/>
        <v/>
      </c>
      <c r="C785" s="21" t="str">
        <f t="shared" si="36"/>
        <v/>
      </c>
      <c r="D785" s="16" t="str">
        <f t="shared" si="38"/>
        <v/>
      </c>
      <c r="E785" s="48" t="str">
        <f>IF((B784=""),"",IF((B784+$C$13&lt;=$C$12),D785-VLOOKUP(ROUND(C785,0),Costes!$B$19:$E$119,4,0),""))</f>
        <v/>
      </c>
    </row>
    <row r="786" spans="2:5" x14ac:dyDescent="0.25">
      <c r="B786" s="21" t="str">
        <f t="shared" si="37"/>
        <v/>
      </c>
      <c r="C786" s="21" t="str">
        <f t="shared" si="36"/>
        <v/>
      </c>
      <c r="D786" s="16" t="str">
        <f t="shared" si="38"/>
        <v/>
      </c>
      <c r="E786" s="48" t="str">
        <f>IF((B785=""),"",IF((B785+$C$13&lt;=$C$12),D786-VLOOKUP(ROUND(C786,0),Costes!$B$19:$E$119,4,0),""))</f>
        <v/>
      </c>
    </row>
    <row r="787" spans="2:5" x14ac:dyDescent="0.25">
      <c r="B787" s="21" t="str">
        <f t="shared" si="37"/>
        <v/>
      </c>
      <c r="C787" s="21" t="str">
        <f t="shared" si="36"/>
        <v/>
      </c>
      <c r="D787" s="16" t="str">
        <f t="shared" si="38"/>
        <v/>
      </c>
      <c r="E787" s="48" t="str">
        <f>IF((B786=""),"",IF((B786+$C$13&lt;=$C$12),D787-VLOOKUP(ROUND(C787,0),Costes!$B$19:$E$119,4,0),""))</f>
        <v/>
      </c>
    </row>
    <row r="788" spans="2:5" x14ac:dyDescent="0.25">
      <c r="B788" s="21" t="str">
        <f t="shared" si="37"/>
        <v/>
      </c>
      <c r="C788" s="21" t="str">
        <f t="shared" ref="C788:C851" si="39">IF(B788="","",IF($C$9="Linear",$C$10*B788+$D$10,IF($C$9="Cuadratica",B788^2+$D$10,IF($C$9="Logaritmica",LN(B788/$D$10),IF($C$9="Exponencial",EXP(B788/$D$10),IF($C$9="Cubica",B788^3+$D$10,IF($C$9="Radiz",SQRT(B788)+$D$10,(B788/$D$10)^$C$10)))))))</f>
        <v/>
      </c>
      <c r="D788" s="16" t="str">
        <f t="shared" si="38"/>
        <v/>
      </c>
      <c r="E788" s="48" t="str">
        <f>IF((B787=""),"",IF((B787+$C$13&lt;=$C$12),D788-VLOOKUP(ROUND(C788,0),Costes!$B$19:$E$119,4,0),""))</f>
        <v/>
      </c>
    </row>
    <row r="789" spans="2:5" x14ac:dyDescent="0.25">
      <c r="B789" s="21" t="str">
        <f t="shared" ref="B789:B852" si="40">IF((B788=""),"",IF((B788+$C$13&lt;=$C$12),(B788+$C$13),""))</f>
        <v/>
      </c>
      <c r="C789" s="21" t="str">
        <f t="shared" si="39"/>
        <v/>
      </c>
      <c r="D789" s="16" t="str">
        <f t="shared" ref="D789:D852" si="41">IF((B788=""),"",IF((B788+$C$13&lt;=$C$12),B789*C789,""))</f>
        <v/>
      </c>
      <c r="E789" s="48" t="str">
        <f>IF((B788=""),"",IF((B788+$C$13&lt;=$C$12),D789-VLOOKUP(ROUND(C789,0),Costes!$B$19:$E$119,4,0),""))</f>
        <v/>
      </c>
    </row>
    <row r="790" spans="2:5" x14ac:dyDescent="0.25">
      <c r="B790" s="21" t="str">
        <f t="shared" si="40"/>
        <v/>
      </c>
      <c r="C790" s="21" t="str">
        <f t="shared" si="39"/>
        <v/>
      </c>
      <c r="D790" s="16" t="str">
        <f t="shared" si="41"/>
        <v/>
      </c>
      <c r="E790" s="48" t="str">
        <f>IF((B789=""),"",IF((B789+$C$13&lt;=$C$12),D790-VLOOKUP(ROUND(C790,0),Costes!$B$19:$E$119,4,0),""))</f>
        <v/>
      </c>
    </row>
    <row r="791" spans="2:5" x14ac:dyDescent="0.25">
      <c r="B791" s="21" t="str">
        <f t="shared" si="40"/>
        <v/>
      </c>
      <c r="C791" s="21" t="str">
        <f t="shared" si="39"/>
        <v/>
      </c>
      <c r="D791" s="16" t="str">
        <f t="shared" si="41"/>
        <v/>
      </c>
      <c r="E791" s="48" t="str">
        <f>IF((B790=""),"",IF((B790+$C$13&lt;=$C$12),D791-VLOOKUP(ROUND(C791,0),Costes!$B$19:$E$119,4,0),""))</f>
        <v/>
      </c>
    </row>
    <row r="792" spans="2:5" x14ac:dyDescent="0.25">
      <c r="B792" s="21" t="str">
        <f t="shared" si="40"/>
        <v/>
      </c>
      <c r="C792" s="21" t="str">
        <f t="shared" si="39"/>
        <v/>
      </c>
      <c r="D792" s="16" t="str">
        <f t="shared" si="41"/>
        <v/>
      </c>
      <c r="E792" s="48" t="str">
        <f>IF((B791=""),"",IF((B791+$C$13&lt;=$C$12),D792-VLOOKUP(ROUND(C792,0),Costes!$B$19:$E$119,4,0),""))</f>
        <v/>
      </c>
    </row>
    <row r="793" spans="2:5" x14ac:dyDescent="0.25">
      <c r="B793" s="21" t="str">
        <f t="shared" si="40"/>
        <v/>
      </c>
      <c r="C793" s="21" t="str">
        <f t="shared" si="39"/>
        <v/>
      </c>
      <c r="D793" s="16" t="str">
        <f t="shared" si="41"/>
        <v/>
      </c>
      <c r="E793" s="48" t="str">
        <f>IF((B792=""),"",IF((B792+$C$13&lt;=$C$12),D793-VLOOKUP(ROUND(C793,0),Costes!$B$19:$E$119,4,0),""))</f>
        <v/>
      </c>
    </row>
    <row r="794" spans="2:5" x14ac:dyDescent="0.25">
      <c r="B794" s="21" t="str">
        <f t="shared" si="40"/>
        <v/>
      </c>
      <c r="C794" s="21" t="str">
        <f t="shared" si="39"/>
        <v/>
      </c>
      <c r="D794" s="16" t="str">
        <f t="shared" si="41"/>
        <v/>
      </c>
      <c r="E794" s="48" t="str">
        <f>IF((B793=""),"",IF((B793+$C$13&lt;=$C$12),D794-VLOOKUP(ROUND(C794,0),Costes!$B$19:$E$119,4,0),""))</f>
        <v/>
      </c>
    </row>
    <row r="795" spans="2:5" x14ac:dyDescent="0.25">
      <c r="B795" s="21" t="str">
        <f t="shared" si="40"/>
        <v/>
      </c>
      <c r="C795" s="21" t="str">
        <f t="shared" si="39"/>
        <v/>
      </c>
      <c r="D795" s="16" t="str">
        <f t="shared" si="41"/>
        <v/>
      </c>
      <c r="E795" s="48" t="str">
        <f>IF((B794=""),"",IF((B794+$C$13&lt;=$C$12),D795-VLOOKUP(ROUND(C795,0),Costes!$B$19:$E$119,4,0),""))</f>
        <v/>
      </c>
    </row>
    <row r="796" spans="2:5" x14ac:dyDescent="0.25">
      <c r="B796" s="21" t="str">
        <f t="shared" si="40"/>
        <v/>
      </c>
      <c r="C796" s="21" t="str">
        <f t="shared" si="39"/>
        <v/>
      </c>
      <c r="D796" s="16" t="str">
        <f t="shared" si="41"/>
        <v/>
      </c>
      <c r="E796" s="48" t="str">
        <f>IF((B795=""),"",IF((B795+$C$13&lt;=$C$12),D796-VLOOKUP(ROUND(C796,0),Costes!$B$19:$E$119,4,0),""))</f>
        <v/>
      </c>
    </row>
    <row r="797" spans="2:5" x14ac:dyDescent="0.25">
      <c r="B797" s="21" t="str">
        <f t="shared" si="40"/>
        <v/>
      </c>
      <c r="C797" s="21" t="str">
        <f t="shared" si="39"/>
        <v/>
      </c>
      <c r="D797" s="16" t="str">
        <f t="shared" si="41"/>
        <v/>
      </c>
      <c r="E797" s="48" t="str">
        <f>IF((B796=""),"",IF((B796+$C$13&lt;=$C$12),D797-VLOOKUP(ROUND(C797,0),Costes!$B$19:$E$119,4,0),""))</f>
        <v/>
      </c>
    </row>
    <row r="798" spans="2:5" x14ac:dyDescent="0.25">
      <c r="B798" s="21" t="str">
        <f t="shared" si="40"/>
        <v/>
      </c>
      <c r="C798" s="21" t="str">
        <f t="shared" si="39"/>
        <v/>
      </c>
      <c r="D798" s="16" t="str">
        <f t="shared" si="41"/>
        <v/>
      </c>
      <c r="E798" s="48" t="str">
        <f>IF((B797=""),"",IF((B797+$C$13&lt;=$C$12),D798-VLOOKUP(ROUND(C798,0),Costes!$B$19:$E$119,4,0),""))</f>
        <v/>
      </c>
    </row>
    <row r="799" spans="2:5" x14ac:dyDescent="0.25">
      <c r="B799" s="21" t="str">
        <f t="shared" si="40"/>
        <v/>
      </c>
      <c r="C799" s="21" t="str">
        <f t="shared" si="39"/>
        <v/>
      </c>
      <c r="D799" s="16" t="str">
        <f t="shared" si="41"/>
        <v/>
      </c>
      <c r="E799" s="48" t="str">
        <f>IF((B798=""),"",IF((B798+$C$13&lt;=$C$12),D799-VLOOKUP(ROUND(C799,0),Costes!$B$19:$E$119,4,0),""))</f>
        <v/>
      </c>
    </row>
    <row r="800" spans="2:5" x14ac:dyDescent="0.25">
      <c r="B800" s="21" t="str">
        <f t="shared" si="40"/>
        <v/>
      </c>
      <c r="C800" s="21" t="str">
        <f t="shared" si="39"/>
        <v/>
      </c>
      <c r="D800" s="16" t="str">
        <f t="shared" si="41"/>
        <v/>
      </c>
      <c r="E800" s="48" t="str">
        <f>IF((B799=""),"",IF((B799+$C$13&lt;=$C$12),D800-VLOOKUP(ROUND(C800,0),Costes!$B$19:$E$119,4,0),""))</f>
        <v/>
      </c>
    </row>
    <row r="801" spans="2:5" x14ac:dyDescent="0.25">
      <c r="B801" s="21" t="str">
        <f t="shared" si="40"/>
        <v/>
      </c>
      <c r="C801" s="21" t="str">
        <f t="shared" si="39"/>
        <v/>
      </c>
      <c r="D801" s="16" t="str">
        <f t="shared" si="41"/>
        <v/>
      </c>
      <c r="E801" s="48" t="str">
        <f>IF((B800=""),"",IF((B800+$C$13&lt;=$C$12),D801-VLOOKUP(ROUND(C801,0),Costes!$B$19:$E$119,4,0),""))</f>
        <v/>
      </c>
    </row>
    <row r="802" spans="2:5" x14ac:dyDescent="0.25">
      <c r="B802" s="21" t="str">
        <f t="shared" si="40"/>
        <v/>
      </c>
      <c r="C802" s="21" t="str">
        <f t="shared" si="39"/>
        <v/>
      </c>
      <c r="D802" s="16" t="str">
        <f t="shared" si="41"/>
        <v/>
      </c>
      <c r="E802" s="48" t="str">
        <f>IF((B801=""),"",IF((B801+$C$13&lt;=$C$12),D802-VLOOKUP(ROUND(C802,0),Costes!$B$19:$E$119,4,0),""))</f>
        <v/>
      </c>
    </row>
    <row r="803" spans="2:5" x14ac:dyDescent="0.25">
      <c r="B803" s="21" t="str">
        <f t="shared" si="40"/>
        <v/>
      </c>
      <c r="C803" s="21" t="str">
        <f t="shared" si="39"/>
        <v/>
      </c>
      <c r="D803" s="16" t="str">
        <f t="shared" si="41"/>
        <v/>
      </c>
      <c r="E803" s="48" t="str">
        <f>IF((B802=""),"",IF((B802+$C$13&lt;=$C$12),D803-VLOOKUP(ROUND(C803,0),Costes!$B$19:$E$119,4,0),""))</f>
        <v/>
      </c>
    </row>
    <row r="804" spans="2:5" x14ac:dyDescent="0.25">
      <c r="B804" s="21" t="str">
        <f t="shared" si="40"/>
        <v/>
      </c>
      <c r="C804" s="21" t="str">
        <f t="shared" si="39"/>
        <v/>
      </c>
      <c r="D804" s="16" t="str">
        <f t="shared" si="41"/>
        <v/>
      </c>
      <c r="E804" s="48" t="str">
        <f>IF((B803=""),"",IF((B803+$C$13&lt;=$C$12),D804-VLOOKUP(ROUND(C804,0),Costes!$B$19:$E$119,4,0),""))</f>
        <v/>
      </c>
    </row>
    <row r="805" spans="2:5" x14ac:dyDescent="0.25">
      <c r="B805" s="21" t="str">
        <f t="shared" si="40"/>
        <v/>
      </c>
      <c r="C805" s="21" t="str">
        <f t="shared" si="39"/>
        <v/>
      </c>
      <c r="D805" s="16" t="str">
        <f t="shared" si="41"/>
        <v/>
      </c>
      <c r="E805" s="48" t="str">
        <f>IF((B804=""),"",IF((B804+$C$13&lt;=$C$12),D805-VLOOKUP(ROUND(C805,0),Costes!$B$19:$E$119,4,0),""))</f>
        <v/>
      </c>
    </row>
    <row r="806" spans="2:5" x14ac:dyDescent="0.25">
      <c r="B806" s="21" t="str">
        <f t="shared" si="40"/>
        <v/>
      </c>
      <c r="C806" s="21" t="str">
        <f t="shared" si="39"/>
        <v/>
      </c>
      <c r="D806" s="16" t="str">
        <f t="shared" si="41"/>
        <v/>
      </c>
      <c r="E806" s="48" t="str">
        <f>IF((B805=""),"",IF((B805+$C$13&lt;=$C$12),D806-VLOOKUP(ROUND(C806,0),Costes!$B$19:$E$119,4,0),""))</f>
        <v/>
      </c>
    </row>
    <row r="807" spans="2:5" x14ac:dyDescent="0.25">
      <c r="B807" s="21" t="str">
        <f t="shared" si="40"/>
        <v/>
      </c>
      <c r="C807" s="21" t="str">
        <f t="shared" si="39"/>
        <v/>
      </c>
      <c r="D807" s="16" t="str">
        <f t="shared" si="41"/>
        <v/>
      </c>
      <c r="E807" s="48" t="str">
        <f>IF((B806=""),"",IF((B806+$C$13&lt;=$C$12),D807-VLOOKUP(ROUND(C807,0),Costes!$B$19:$E$119,4,0),""))</f>
        <v/>
      </c>
    </row>
    <row r="808" spans="2:5" x14ac:dyDescent="0.25">
      <c r="B808" s="21" t="str">
        <f t="shared" si="40"/>
        <v/>
      </c>
      <c r="C808" s="21" t="str">
        <f t="shared" si="39"/>
        <v/>
      </c>
      <c r="D808" s="16" t="str">
        <f t="shared" si="41"/>
        <v/>
      </c>
      <c r="E808" s="48" t="str">
        <f>IF((B807=""),"",IF((B807+$C$13&lt;=$C$12),D808-VLOOKUP(ROUND(C808,0),Costes!$B$19:$E$119,4,0),""))</f>
        <v/>
      </c>
    </row>
    <row r="809" spans="2:5" x14ac:dyDescent="0.25">
      <c r="B809" s="21" t="str">
        <f t="shared" si="40"/>
        <v/>
      </c>
      <c r="C809" s="21" t="str">
        <f t="shared" si="39"/>
        <v/>
      </c>
      <c r="D809" s="16" t="str">
        <f t="shared" si="41"/>
        <v/>
      </c>
      <c r="E809" s="48" t="str">
        <f>IF((B808=""),"",IF((B808+$C$13&lt;=$C$12),D809-VLOOKUP(ROUND(C809,0),Costes!$B$19:$E$119,4,0),""))</f>
        <v/>
      </c>
    </row>
    <row r="810" spans="2:5" x14ac:dyDescent="0.25">
      <c r="B810" s="21" t="str">
        <f t="shared" si="40"/>
        <v/>
      </c>
      <c r="C810" s="21" t="str">
        <f t="shared" si="39"/>
        <v/>
      </c>
      <c r="D810" s="16" t="str">
        <f t="shared" si="41"/>
        <v/>
      </c>
      <c r="E810" s="48" t="str">
        <f>IF((B809=""),"",IF((B809+$C$13&lt;=$C$12),D810-VLOOKUP(ROUND(C810,0),Costes!$B$19:$E$119,4,0),""))</f>
        <v/>
      </c>
    </row>
    <row r="811" spans="2:5" x14ac:dyDescent="0.25">
      <c r="B811" s="21" t="str">
        <f t="shared" si="40"/>
        <v/>
      </c>
      <c r="C811" s="21" t="str">
        <f t="shared" si="39"/>
        <v/>
      </c>
      <c r="D811" s="16" t="str">
        <f t="shared" si="41"/>
        <v/>
      </c>
      <c r="E811" s="48" t="str">
        <f>IF((B810=""),"",IF((B810+$C$13&lt;=$C$12),D811-VLOOKUP(ROUND(C811,0),Costes!$B$19:$E$119,4,0),""))</f>
        <v/>
      </c>
    </row>
    <row r="812" spans="2:5" x14ac:dyDescent="0.25">
      <c r="B812" s="21" t="str">
        <f t="shared" si="40"/>
        <v/>
      </c>
      <c r="C812" s="21" t="str">
        <f t="shared" si="39"/>
        <v/>
      </c>
      <c r="D812" s="16" t="str">
        <f t="shared" si="41"/>
        <v/>
      </c>
      <c r="E812" s="48" t="str">
        <f>IF((B811=""),"",IF((B811+$C$13&lt;=$C$12),D812-VLOOKUP(ROUND(C812,0),Costes!$B$19:$E$119,4,0),""))</f>
        <v/>
      </c>
    </row>
    <row r="813" spans="2:5" x14ac:dyDescent="0.25">
      <c r="B813" s="21" t="str">
        <f t="shared" si="40"/>
        <v/>
      </c>
      <c r="C813" s="21" t="str">
        <f t="shared" si="39"/>
        <v/>
      </c>
      <c r="D813" s="16" t="str">
        <f t="shared" si="41"/>
        <v/>
      </c>
      <c r="E813" s="48" t="str">
        <f>IF((B812=""),"",IF((B812+$C$13&lt;=$C$12),D813-VLOOKUP(ROUND(C813,0),Costes!$B$19:$E$119,4,0),""))</f>
        <v/>
      </c>
    </row>
    <row r="814" spans="2:5" x14ac:dyDescent="0.25">
      <c r="B814" s="21" t="str">
        <f t="shared" si="40"/>
        <v/>
      </c>
      <c r="C814" s="21" t="str">
        <f t="shared" si="39"/>
        <v/>
      </c>
      <c r="D814" s="16" t="str">
        <f t="shared" si="41"/>
        <v/>
      </c>
      <c r="E814" s="48" t="str">
        <f>IF((B813=""),"",IF((B813+$C$13&lt;=$C$12),D814-VLOOKUP(ROUND(C814,0),Costes!$B$19:$E$119,4,0),""))</f>
        <v/>
      </c>
    </row>
    <row r="815" spans="2:5" x14ac:dyDescent="0.25">
      <c r="B815" s="21" t="str">
        <f t="shared" si="40"/>
        <v/>
      </c>
      <c r="C815" s="21" t="str">
        <f t="shared" si="39"/>
        <v/>
      </c>
      <c r="D815" s="16" t="str">
        <f t="shared" si="41"/>
        <v/>
      </c>
      <c r="E815" s="48" t="str">
        <f>IF((B814=""),"",IF((B814+$C$13&lt;=$C$12),D815-VLOOKUP(ROUND(C815,0),Costes!$B$19:$E$119,4,0),""))</f>
        <v/>
      </c>
    </row>
    <row r="816" spans="2:5" x14ac:dyDescent="0.25">
      <c r="B816" s="21" t="str">
        <f t="shared" si="40"/>
        <v/>
      </c>
      <c r="C816" s="21" t="str">
        <f t="shared" si="39"/>
        <v/>
      </c>
      <c r="D816" s="16" t="str">
        <f t="shared" si="41"/>
        <v/>
      </c>
      <c r="E816" s="48" t="str">
        <f>IF((B815=""),"",IF((B815+$C$13&lt;=$C$12),D816-VLOOKUP(ROUND(C816,0),Costes!$B$19:$E$119,4,0),""))</f>
        <v/>
      </c>
    </row>
    <row r="817" spans="2:5" x14ac:dyDescent="0.25">
      <c r="B817" s="21" t="str">
        <f t="shared" si="40"/>
        <v/>
      </c>
      <c r="C817" s="21" t="str">
        <f t="shared" si="39"/>
        <v/>
      </c>
      <c r="D817" s="16" t="str">
        <f t="shared" si="41"/>
        <v/>
      </c>
      <c r="E817" s="48" t="str">
        <f>IF((B816=""),"",IF((B816+$C$13&lt;=$C$12),D817-VLOOKUP(ROUND(C817,0),Costes!$B$19:$E$119,4,0),""))</f>
        <v/>
      </c>
    </row>
    <row r="818" spans="2:5" x14ac:dyDescent="0.25">
      <c r="B818" s="21" t="str">
        <f t="shared" si="40"/>
        <v/>
      </c>
      <c r="C818" s="21" t="str">
        <f t="shared" si="39"/>
        <v/>
      </c>
      <c r="D818" s="16" t="str">
        <f t="shared" si="41"/>
        <v/>
      </c>
      <c r="E818" s="48" t="str">
        <f>IF((B817=""),"",IF((B817+$C$13&lt;=$C$12),D818-VLOOKUP(ROUND(C818,0),Costes!$B$19:$E$119,4,0),""))</f>
        <v/>
      </c>
    </row>
    <row r="819" spans="2:5" x14ac:dyDescent="0.25">
      <c r="B819" s="21" t="str">
        <f t="shared" si="40"/>
        <v/>
      </c>
      <c r="C819" s="21" t="str">
        <f t="shared" si="39"/>
        <v/>
      </c>
      <c r="D819" s="16" t="str">
        <f t="shared" si="41"/>
        <v/>
      </c>
      <c r="E819" s="48" t="str">
        <f>IF((B818=""),"",IF((B818+$C$13&lt;=$C$12),D819-VLOOKUP(ROUND(C819,0),Costes!$B$19:$E$119,4,0),""))</f>
        <v/>
      </c>
    </row>
    <row r="820" spans="2:5" x14ac:dyDescent="0.25">
      <c r="B820" s="21" t="str">
        <f t="shared" si="40"/>
        <v/>
      </c>
      <c r="C820" s="21" t="str">
        <f t="shared" si="39"/>
        <v/>
      </c>
      <c r="D820" s="16" t="str">
        <f t="shared" si="41"/>
        <v/>
      </c>
      <c r="E820" s="48" t="str">
        <f>IF((B819=""),"",IF((B819+$C$13&lt;=$C$12),D820-VLOOKUP(ROUND(C820,0),Costes!$B$19:$E$119,4,0),""))</f>
        <v/>
      </c>
    </row>
    <row r="821" spans="2:5" x14ac:dyDescent="0.25">
      <c r="B821" s="21" t="str">
        <f t="shared" si="40"/>
        <v/>
      </c>
      <c r="C821" s="21" t="str">
        <f t="shared" si="39"/>
        <v/>
      </c>
      <c r="D821" s="16" t="str">
        <f t="shared" si="41"/>
        <v/>
      </c>
      <c r="E821" s="48" t="str">
        <f>IF((B820=""),"",IF((B820+$C$13&lt;=$C$12),D821-VLOOKUP(ROUND(C821,0),Costes!$B$19:$E$119,4,0),""))</f>
        <v/>
      </c>
    </row>
    <row r="822" spans="2:5" x14ac:dyDescent="0.25">
      <c r="B822" s="21" t="str">
        <f t="shared" si="40"/>
        <v/>
      </c>
      <c r="C822" s="21" t="str">
        <f t="shared" si="39"/>
        <v/>
      </c>
      <c r="D822" s="16" t="str">
        <f t="shared" si="41"/>
        <v/>
      </c>
      <c r="E822" s="48" t="str">
        <f>IF((B821=""),"",IF((B821+$C$13&lt;=$C$12),D822-VLOOKUP(ROUND(C822,0),Costes!$B$19:$E$119,4,0),""))</f>
        <v/>
      </c>
    </row>
    <row r="823" spans="2:5" x14ac:dyDescent="0.25">
      <c r="B823" s="21" t="str">
        <f t="shared" si="40"/>
        <v/>
      </c>
      <c r="C823" s="21" t="str">
        <f t="shared" si="39"/>
        <v/>
      </c>
      <c r="D823" s="16" t="str">
        <f t="shared" si="41"/>
        <v/>
      </c>
      <c r="E823" s="48" t="str">
        <f>IF((B822=""),"",IF((B822+$C$13&lt;=$C$12),D823-VLOOKUP(ROUND(C823,0),Costes!$B$19:$E$119,4,0),""))</f>
        <v/>
      </c>
    </row>
    <row r="824" spans="2:5" x14ac:dyDescent="0.25">
      <c r="B824" s="21" t="str">
        <f t="shared" si="40"/>
        <v/>
      </c>
      <c r="C824" s="21" t="str">
        <f t="shared" si="39"/>
        <v/>
      </c>
      <c r="D824" s="16" t="str">
        <f t="shared" si="41"/>
        <v/>
      </c>
      <c r="E824" s="48" t="str">
        <f>IF((B823=""),"",IF((B823+$C$13&lt;=$C$12),D824-VLOOKUP(ROUND(C824,0),Costes!$B$19:$E$119,4,0),""))</f>
        <v/>
      </c>
    </row>
    <row r="825" spans="2:5" x14ac:dyDescent="0.25">
      <c r="B825" s="21" t="str">
        <f t="shared" si="40"/>
        <v/>
      </c>
      <c r="C825" s="21" t="str">
        <f t="shared" si="39"/>
        <v/>
      </c>
      <c r="D825" s="16" t="str">
        <f t="shared" si="41"/>
        <v/>
      </c>
      <c r="E825" s="48" t="str">
        <f>IF((B824=""),"",IF((B824+$C$13&lt;=$C$12),D825-VLOOKUP(ROUND(C825,0),Costes!$B$19:$E$119,4,0),""))</f>
        <v/>
      </c>
    </row>
    <row r="826" spans="2:5" x14ac:dyDescent="0.25">
      <c r="B826" s="21" t="str">
        <f t="shared" si="40"/>
        <v/>
      </c>
      <c r="C826" s="21" t="str">
        <f t="shared" si="39"/>
        <v/>
      </c>
      <c r="D826" s="16" t="str">
        <f t="shared" si="41"/>
        <v/>
      </c>
      <c r="E826" s="48" t="str">
        <f>IF((B825=""),"",IF((B825+$C$13&lt;=$C$12),D826-VLOOKUP(ROUND(C826,0),Costes!$B$19:$E$119,4,0),""))</f>
        <v/>
      </c>
    </row>
    <row r="827" spans="2:5" x14ac:dyDescent="0.25">
      <c r="B827" s="21" t="str">
        <f t="shared" si="40"/>
        <v/>
      </c>
      <c r="C827" s="21" t="str">
        <f t="shared" si="39"/>
        <v/>
      </c>
      <c r="D827" s="16" t="str">
        <f t="shared" si="41"/>
        <v/>
      </c>
      <c r="E827" s="48" t="str">
        <f>IF((B826=""),"",IF((B826+$C$13&lt;=$C$12),D827-VLOOKUP(ROUND(C827,0),Costes!$B$19:$E$119,4,0),""))</f>
        <v/>
      </c>
    </row>
    <row r="828" spans="2:5" x14ac:dyDescent="0.25">
      <c r="B828" s="21" t="str">
        <f t="shared" si="40"/>
        <v/>
      </c>
      <c r="C828" s="21" t="str">
        <f t="shared" si="39"/>
        <v/>
      </c>
      <c r="D828" s="16" t="str">
        <f t="shared" si="41"/>
        <v/>
      </c>
      <c r="E828" s="48" t="str">
        <f>IF((B827=""),"",IF((B827+$C$13&lt;=$C$12),D828-VLOOKUP(ROUND(C828,0),Costes!$B$19:$E$119,4,0),""))</f>
        <v/>
      </c>
    </row>
    <row r="829" spans="2:5" x14ac:dyDescent="0.25">
      <c r="B829" s="21" t="str">
        <f t="shared" si="40"/>
        <v/>
      </c>
      <c r="C829" s="21" t="str">
        <f t="shared" si="39"/>
        <v/>
      </c>
      <c r="D829" s="16" t="str">
        <f t="shared" si="41"/>
        <v/>
      </c>
      <c r="E829" s="48" t="str">
        <f>IF((B828=""),"",IF((B828+$C$13&lt;=$C$12),D829-VLOOKUP(ROUND(C829,0),Costes!$B$19:$E$119,4,0),""))</f>
        <v/>
      </c>
    </row>
    <row r="830" spans="2:5" x14ac:dyDescent="0.25">
      <c r="B830" s="21" t="str">
        <f t="shared" si="40"/>
        <v/>
      </c>
      <c r="C830" s="21" t="str">
        <f t="shared" si="39"/>
        <v/>
      </c>
      <c r="D830" s="16" t="str">
        <f t="shared" si="41"/>
        <v/>
      </c>
      <c r="E830" s="48" t="str">
        <f>IF((B829=""),"",IF((B829+$C$13&lt;=$C$12),D830-VLOOKUP(ROUND(C830,0),Costes!$B$19:$E$119,4,0),""))</f>
        <v/>
      </c>
    </row>
    <row r="831" spans="2:5" x14ac:dyDescent="0.25">
      <c r="B831" s="21" t="str">
        <f t="shared" si="40"/>
        <v/>
      </c>
      <c r="C831" s="21" t="str">
        <f t="shared" si="39"/>
        <v/>
      </c>
      <c r="D831" s="16" t="str">
        <f t="shared" si="41"/>
        <v/>
      </c>
      <c r="E831" s="48" t="str">
        <f>IF((B830=""),"",IF((B830+$C$13&lt;=$C$12),D831-VLOOKUP(ROUND(C831,0),Costes!$B$19:$E$119,4,0),""))</f>
        <v/>
      </c>
    </row>
    <row r="832" spans="2:5" x14ac:dyDescent="0.25">
      <c r="B832" s="21" t="str">
        <f t="shared" si="40"/>
        <v/>
      </c>
      <c r="C832" s="21" t="str">
        <f t="shared" si="39"/>
        <v/>
      </c>
      <c r="D832" s="16" t="str">
        <f t="shared" si="41"/>
        <v/>
      </c>
      <c r="E832" s="48" t="str">
        <f>IF((B831=""),"",IF((B831+$C$13&lt;=$C$12),D832-VLOOKUP(ROUND(C832,0),Costes!$B$19:$E$119,4,0),""))</f>
        <v/>
      </c>
    </row>
    <row r="833" spans="2:5" x14ac:dyDescent="0.25">
      <c r="B833" s="21" t="str">
        <f t="shared" si="40"/>
        <v/>
      </c>
      <c r="C833" s="21" t="str">
        <f t="shared" si="39"/>
        <v/>
      </c>
      <c r="D833" s="16" t="str">
        <f t="shared" si="41"/>
        <v/>
      </c>
      <c r="E833" s="48" t="str">
        <f>IF((B832=""),"",IF((B832+$C$13&lt;=$C$12),D833-VLOOKUP(ROUND(C833,0),Costes!$B$19:$E$119,4,0),""))</f>
        <v/>
      </c>
    </row>
    <row r="834" spans="2:5" x14ac:dyDescent="0.25">
      <c r="B834" s="21" t="str">
        <f t="shared" si="40"/>
        <v/>
      </c>
      <c r="C834" s="21" t="str">
        <f t="shared" si="39"/>
        <v/>
      </c>
      <c r="D834" s="16" t="str">
        <f t="shared" si="41"/>
        <v/>
      </c>
      <c r="E834" s="48" t="str">
        <f>IF((B833=""),"",IF((B833+$C$13&lt;=$C$12),D834-VLOOKUP(ROUND(C834,0),Costes!$B$19:$E$119,4,0),""))</f>
        <v/>
      </c>
    </row>
    <row r="835" spans="2:5" x14ac:dyDescent="0.25">
      <c r="B835" s="21" t="str">
        <f t="shared" si="40"/>
        <v/>
      </c>
      <c r="C835" s="21" t="str">
        <f t="shared" si="39"/>
        <v/>
      </c>
      <c r="D835" s="16" t="str">
        <f t="shared" si="41"/>
        <v/>
      </c>
      <c r="E835" s="48" t="str">
        <f>IF((B834=""),"",IF((B834+$C$13&lt;=$C$12),D835-VLOOKUP(ROUND(C835,0),Costes!$B$19:$E$119,4,0),""))</f>
        <v/>
      </c>
    </row>
    <row r="836" spans="2:5" x14ac:dyDescent="0.25">
      <c r="B836" s="21" t="str">
        <f t="shared" si="40"/>
        <v/>
      </c>
      <c r="C836" s="21" t="str">
        <f t="shared" si="39"/>
        <v/>
      </c>
      <c r="D836" s="16" t="str">
        <f t="shared" si="41"/>
        <v/>
      </c>
      <c r="E836" s="48" t="str">
        <f>IF((B835=""),"",IF((B835+$C$13&lt;=$C$12),D836-VLOOKUP(ROUND(C836,0),Costes!$B$19:$E$119,4,0),""))</f>
        <v/>
      </c>
    </row>
    <row r="837" spans="2:5" x14ac:dyDescent="0.25">
      <c r="B837" s="21" t="str">
        <f t="shared" si="40"/>
        <v/>
      </c>
      <c r="C837" s="21" t="str">
        <f t="shared" si="39"/>
        <v/>
      </c>
      <c r="D837" s="16" t="str">
        <f t="shared" si="41"/>
        <v/>
      </c>
      <c r="E837" s="48" t="str">
        <f>IF((B836=""),"",IF((B836+$C$13&lt;=$C$12),D837-VLOOKUP(ROUND(C837,0),Costes!$B$19:$E$119,4,0),""))</f>
        <v/>
      </c>
    </row>
    <row r="838" spans="2:5" x14ac:dyDescent="0.25">
      <c r="B838" s="21" t="str">
        <f t="shared" si="40"/>
        <v/>
      </c>
      <c r="C838" s="21" t="str">
        <f t="shared" si="39"/>
        <v/>
      </c>
      <c r="D838" s="16" t="str">
        <f t="shared" si="41"/>
        <v/>
      </c>
      <c r="E838" s="48" t="str">
        <f>IF((B837=""),"",IF((B837+$C$13&lt;=$C$12),D838-VLOOKUP(ROUND(C838,0),Costes!$B$19:$E$119,4,0),""))</f>
        <v/>
      </c>
    </row>
    <row r="839" spans="2:5" x14ac:dyDescent="0.25">
      <c r="B839" s="21" t="str">
        <f t="shared" si="40"/>
        <v/>
      </c>
      <c r="C839" s="21" t="str">
        <f t="shared" si="39"/>
        <v/>
      </c>
      <c r="D839" s="16" t="str">
        <f t="shared" si="41"/>
        <v/>
      </c>
      <c r="E839" s="48" t="str">
        <f>IF((B838=""),"",IF((B838+$C$13&lt;=$C$12),D839-VLOOKUP(ROUND(C839,0),Costes!$B$19:$E$119,4,0),""))</f>
        <v/>
      </c>
    </row>
    <row r="840" spans="2:5" x14ac:dyDescent="0.25">
      <c r="B840" s="21" t="str">
        <f t="shared" si="40"/>
        <v/>
      </c>
      <c r="C840" s="21" t="str">
        <f t="shared" si="39"/>
        <v/>
      </c>
      <c r="D840" s="16" t="str">
        <f t="shared" si="41"/>
        <v/>
      </c>
      <c r="E840" s="48" t="str">
        <f>IF((B839=""),"",IF((B839+$C$13&lt;=$C$12),D840-VLOOKUP(ROUND(C840,0),Costes!$B$19:$E$119,4,0),""))</f>
        <v/>
      </c>
    </row>
    <row r="841" spans="2:5" x14ac:dyDescent="0.25">
      <c r="B841" s="21" t="str">
        <f t="shared" si="40"/>
        <v/>
      </c>
      <c r="C841" s="21" t="str">
        <f t="shared" si="39"/>
        <v/>
      </c>
      <c r="D841" s="16" t="str">
        <f t="shared" si="41"/>
        <v/>
      </c>
      <c r="E841" s="48" t="str">
        <f>IF((B840=""),"",IF((B840+$C$13&lt;=$C$12),D841-VLOOKUP(ROUND(C841,0),Costes!$B$19:$E$119,4,0),""))</f>
        <v/>
      </c>
    </row>
    <row r="842" spans="2:5" x14ac:dyDescent="0.25">
      <c r="B842" s="21" t="str">
        <f t="shared" si="40"/>
        <v/>
      </c>
      <c r="C842" s="21" t="str">
        <f t="shared" si="39"/>
        <v/>
      </c>
      <c r="D842" s="16" t="str">
        <f t="shared" si="41"/>
        <v/>
      </c>
      <c r="E842" s="48" t="str">
        <f>IF((B841=""),"",IF((B841+$C$13&lt;=$C$12),D842-VLOOKUP(ROUND(C842,0),Costes!$B$19:$E$119,4,0),""))</f>
        <v/>
      </c>
    </row>
    <row r="843" spans="2:5" x14ac:dyDescent="0.25">
      <c r="B843" s="21" t="str">
        <f t="shared" si="40"/>
        <v/>
      </c>
      <c r="C843" s="21" t="str">
        <f t="shared" si="39"/>
        <v/>
      </c>
      <c r="D843" s="16" t="str">
        <f t="shared" si="41"/>
        <v/>
      </c>
      <c r="E843" s="48" t="str">
        <f>IF((B842=""),"",IF((B842+$C$13&lt;=$C$12),D843-VLOOKUP(ROUND(C843,0),Costes!$B$19:$E$119,4,0),""))</f>
        <v/>
      </c>
    </row>
    <row r="844" spans="2:5" x14ac:dyDescent="0.25">
      <c r="B844" s="21" t="str">
        <f t="shared" si="40"/>
        <v/>
      </c>
      <c r="C844" s="21" t="str">
        <f t="shared" si="39"/>
        <v/>
      </c>
      <c r="D844" s="16" t="str">
        <f t="shared" si="41"/>
        <v/>
      </c>
      <c r="E844" s="48" t="str">
        <f>IF((B843=""),"",IF((B843+$C$13&lt;=$C$12),D844-VLOOKUP(ROUND(C844,0),Costes!$B$19:$E$119,4,0),""))</f>
        <v/>
      </c>
    </row>
    <row r="845" spans="2:5" x14ac:dyDescent="0.25">
      <c r="B845" s="21" t="str">
        <f t="shared" si="40"/>
        <v/>
      </c>
      <c r="C845" s="21" t="str">
        <f t="shared" si="39"/>
        <v/>
      </c>
      <c r="D845" s="16" t="str">
        <f t="shared" si="41"/>
        <v/>
      </c>
      <c r="E845" s="48" t="str">
        <f>IF((B844=""),"",IF((B844+$C$13&lt;=$C$12),D845-VLOOKUP(ROUND(C845,0),Costes!$B$19:$E$119,4,0),""))</f>
        <v/>
      </c>
    </row>
    <row r="846" spans="2:5" x14ac:dyDescent="0.25">
      <c r="B846" s="21" t="str">
        <f t="shared" si="40"/>
        <v/>
      </c>
      <c r="C846" s="21" t="str">
        <f t="shared" si="39"/>
        <v/>
      </c>
      <c r="D846" s="16" t="str">
        <f t="shared" si="41"/>
        <v/>
      </c>
      <c r="E846" s="48" t="str">
        <f>IF((B845=""),"",IF((B845+$C$13&lt;=$C$12),D846-VLOOKUP(ROUND(C846,0),Costes!$B$19:$E$119,4,0),""))</f>
        <v/>
      </c>
    </row>
    <row r="847" spans="2:5" x14ac:dyDescent="0.25">
      <c r="B847" s="21" t="str">
        <f t="shared" si="40"/>
        <v/>
      </c>
      <c r="C847" s="21" t="str">
        <f t="shared" si="39"/>
        <v/>
      </c>
      <c r="D847" s="16" t="str">
        <f t="shared" si="41"/>
        <v/>
      </c>
      <c r="E847" s="48" t="str">
        <f>IF((B846=""),"",IF((B846+$C$13&lt;=$C$12),D847-VLOOKUP(ROUND(C847,0),Costes!$B$19:$E$119,4,0),""))</f>
        <v/>
      </c>
    </row>
    <row r="848" spans="2:5" x14ac:dyDescent="0.25">
      <c r="B848" s="21" t="str">
        <f t="shared" si="40"/>
        <v/>
      </c>
      <c r="C848" s="21" t="str">
        <f t="shared" si="39"/>
        <v/>
      </c>
      <c r="D848" s="16" t="str">
        <f t="shared" si="41"/>
        <v/>
      </c>
      <c r="E848" s="48" t="str">
        <f>IF((B847=""),"",IF((B847+$C$13&lt;=$C$12),D848-VLOOKUP(ROUND(C848,0),Costes!$B$19:$E$119,4,0),""))</f>
        <v/>
      </c>
    </row>
    <row r="849" spans="2:5" x14ac:dyDescent="0.25">
      <c r="B849" s="21" t="str">
        <f t="shared" si="40"/>
        <v/>
      </c>
      <c r="C849" s="21" t="str">
        <f t="shared" si="39"/>
        <v/>
      </c>
      <c r="D849" s="16" t="str">
        <f t="shared" si="41"/>
        <v/>
      </c>
      <c r="E849" s="48" t="str">
        <f>IF((B848=""),"",IF((B848+$C$13&lt;=$C$12),D849-VLOOKUP(ROUND(C849,0),Costes!$B$19:$E$119,4,0),""))</f>
        <v/>
      </c>
    </row>
    <row r="850" spans="2:5" x14ac:dyDescent="0.25">
      <c r="B850" s="21" t="str">
        <f t="shared" si="40"/>
        <v/>
      </c>
      <c r="C850" s="21" t="str">
        <f t="shared" si="39"/>
        <v/>
      </c>
      <c r="D850" s="16" t="str">
        <f t="shared" si="41"/>
        <v/>
      </c>
      <c r="E850" s="48" t="str">
        <f>IF((B849=""),"",IF((B849+$C$13&lt;=$C$12),D850-VLOOKUP(ROUND(C850,0),Costes!$B$19:$E$119,4,0),""))</f>
        <v/>
      </c>
    </row>
    <row r="851" spans="2:5" x14ac:dyDescent="0.25">
      <c r="B851" s="21" t="str">
        <f t="shared" si="40"/>
        <v/>
      </c>
      <c r="C851" s="21" t="str">
        <f t="shared" si="39"/>
        <v/>
      </c>
      <c r="D851" s="16" t="str">
        <f t="shared" si="41"/>
        <v/>
      </c>
      <c r="E851" s="48" t="str">
        <f>IF((B850=""),"",IF((B850+$C$13&lt;=$C$12),D851-VLOOKUP(ROUND(C851,0),Costes!$B$19:$E$119,4,0),""))</f>
        <v/>
      </c>
    </row>
    <row r="852" spans="2:5" x14ac:dyDescent="0.25">
      <c r="B852" s="21" t="str">
        <f t="shared" si="40"/>
        <v/>
      </c>
      <c r="C852" s="21" t="str">
        <f t="shared" ref="C852:C915" si="42">IF(B852="","",IF($C$9="Linear",$C$10*B852+$D$10,IF($C$9="Cuadratica",B852^2+$D$10,IF($C$9="Logaritmica",LN(B852/$D$10),IF($C$9="Exponencial",EXP(B852/$D$10),IF($C$9="Cubica",B852^3+$D$10,IF($C$9="Radiz",SQRT(B852)+$D$10,(B852/$D$10)^$C$10)))))))</f>
        <v/>
      </c>
      <c r="D852" s="16" t="str">
        <f t="shared" si="41"/>
        <v/>
      </c>
      <c r="E852" s="48" t="str">
        <f>IF((B851=""),"",IF((B851+$C$13&lt;=$C$12),D852-VLOOKUP(ROUND(C852,0),Costes!$B$19:$E$119,4,0),""))</f>
        <v/>
      </c>
    </row>
    <row r="853" spans="2:5" x14ac:dyDescent="0.25">
      <c r="B853" s="21" t="str">
        <f t="shared" ref="B853:B916" si="43">IF((B852=""),"",IF((B852+$C$13&lt;=$C$12),(B852+$C$13),""))</f>
        <v/>
      </c>
      <c r="C853" s="21" t="str">
        <f t="shared" si="42"/>
        <v/>
      </c>
      <c r="D853" s="16" t="str">
        <f t="shared" ref="D853:D916" si="44">IF((B852=""),"",IF((B852+$C$13&lt;=$C$12),B853*C853,""))</f>
        <v/>
      </c>
      <c r="E853" s="48" t="str">
        <f>IF((B852=""),"",IF((B852+$C$13&lt;=$C$12),D853-VLOOKUP(ROUND(C853,0),Costes!$B$19:$E$119,4,0),""))</f>
        <v/>
      </c>
    </row>
    <row r="854" spans="2:5" x14ac:dyDescent="0.25">
      <c r="B854" s="21" t="str">
        <f t="shared" si="43"/>
        <v/>
      </c>
      <c r="C854" s="21" t="str">
        <f t="shared" si="42"/>
        <v/>
      </c>
      <c r="D854" s="16" t="str">
        <f t="shared" si="44"/>
        <v/>
      </c>
      <c r="E854" s="48" t="str">
        <f>IF((B853=""),"",IF((B853+$C$13&lt;=$C$12),D854-VLOOKUP(ROUND(C854,0),Costes!$B$19:$E$119,4,0),""))</f>
        <v/>
      </c>
    </row>
    <row r="855" spans="2:5" x14ac:dyDescent="0.25">
      <c r="B855" s="21" t="str">
        <f t="shared" si="43"/>
        <v/>
      </c>
      <c r="C855" s="21" t="str">
        <f t="shared" si="42"/>
        <v/>
      </c>
      <c r="D855" s="16" t="str">
        <f t="shared" si="44"/>
        <v/>
      </c>
      <c r="E855" s="48" t="str">
        <f>IF((B854=""),"",IF((B854+$C$13&lt;=$C$12),D855-VLOOKUP(ROUND(C855,0),Costes!$B$19:$E$119,4,0),""))</f>
        <v/>
      </c>
    </row>
    <row r="856" spans="2:5" x14ac:dyDescent="0.25">
      <c r="B856" s="21" t="str">
        <f t="shared" si="43"/>
        <v/>
      </c>
      <c r="C856" s="21" t="str">
        <f t="shared" si="42"/>
        <v/>
      </c>
      <c r="D856" s="16" t="str">
        <f t="shared" si="44"/>
        <v/>
      </c>
      <c r="E856" s="48" t="str">
        <f>IF((B855=""),"",IF((B855+$C$13&lt;=$C$12),D856-VLOOKUP(ROUND(C856,0),Costes!$B$19:$E$119,4,0),""))</f>
        <v/>
      </c>
    </row>
    <row r="857" spans="2:5" x14ac:dyDescent="0.25">
      <c r="B857" s="21" t="str">
        <f t="shared" si="43"/>
        <v/>
      </c>
      <c r="C857" s="21" t="str">
        <f t="shared" si="42"/>
        <v/>
      </c>
      <c r="D857" s="16" t="str">
        <f t="shared" si="44"/>
        <v/>
      </c>
      <c r="E857" s="48" t="str">
        <f>IF((B856=""),"",IF((B856+$C$13&lt;=$C$12),D857-VLOOKUP(ROUND(C857,0),Costes!$B$19:$E$119,4,0),""))</f>
        <v/>
      </c>
    </row>
    <row r="858" spans="2:5" x14ac:dyDescent="0.25">
      <c r="B858" s="21" t="str">
        <f t="shared" si="43"/>
        <v/>
      </c>
      <c r="C858" s="21" t="str">
        <f t="shared" si="42"/>
        <v/>
      </c>
      <c r="D858" s="16" t="str">
        <f t="shared" si="44"/>
        <v/>
      </c>
      <c r="E858" s="48" t="str">
        <f>IF((B857=""),"",IF((B857+$C$13&lt;=$C$12),D858-VLOOKUP(ROUND(C858,0),Costes!$B$19:$E$119,4,0),""))</f>
        <v/>
      </c>
    </row>
    <row r="859" spans="2:5" x14ac:dyDescent="0.25">
      <c r="B859" s="21" t="str">
        <f t="shared" si="43"/>
        <v/>
      </c>
      <c r="C859" s="21" t="str">
        <f t="shared" si="42"/>
        <v/>
      </c>
      <c r="D859" s="16" t="str">
        <f t="shared" si="44"/>
        <v/>
      </c>
      <c r="E859" s="48" t="str">
        <f>IF((B858=""),"",IF((B858+$C$13&lt;=$C$12),D859-VLOOKUP(ROUND(C859,0),Costes!$B$19:$E$119,4,0),""))</f>
        <v/>
      </c>
    </row>
    <row r="860" spans="2:5" x14ac:dyDescent="0.25">
      <c r="B860" s="21" t="str">
        <f t="shared" si="43"/>
        <v/>
      </c>
      <c r="C860" s="21" t="str">
        <f t="shared" si="42"/>
        <v/>
      </c>
      <c r="D860" s="16" t="str">
        <f t="shared" si="44"/>
        <v/>
      </c>
      <c r="E860" s="48" t="str">
        <f>IF((B859=""),"",IF((B859+$C$13&lt;=$C$12),D860-VLOOKUP(ROUND(C860,0),Costes!$B$19:$E$119,4,0),""))</f>
        <v/>
      </c>
    </row>
    <row r="861" spans="2:5" x14ac:dyDescent="0.25">
      <c r="B861" s="21" t="str">
        <f t="shared" si="43"/>
        <v/>
      </c>
      <c r="C861" s="21" t="str">
        <f t="shared" si="42"/>
        <v/>
      </c>
      <c r="D861" s="16" t="str">
        <f t="shared" si="44"/>
        <v/>
      </c>
      <c r="E861" s="48" t="str">
        <f>IF((B860=""),"",IF((B860+$C$13&lt;=$C$12),D861-VLOOKUP(ROUND(C861,0),Costes!$B$19:$E$119,4,0),""))</f>
        <v/>
      </c>
    </row>
    <row r="862" spans="2:5" x14ac:dyDescent="0.25">
      <c r="B862" s="21" t="str">
        <f t="shared" si="43"/>
        <v/>
      </c>
      <c r="C862" s="21" t="str">
        <f t="shared" si="42"/>
        <v/>
      </c>
      <c r="D862" s="16" t="str">
        <f t="shared" si="44"/>
        <v/>
      </c>
      <c r="E862" s="48" t="str">
        <f>IF((B861=""),"",IF((B861+$C$13&lt;=$C$12),D862-VLOOKUP(ROUND(C862,0),Costes!$B$19:$E$119,4,0),""))</f>
        <v/>
      </c>
    </row>
    <row r="863" spans="2:5" x14ac:dyDescent="0.25">
      <c r="B863" s="21" t="str">
        <f t="shared" si="43"/>
        <v/>
      </c>
      <c r="C863" s="21" t="str">
        <f t="shared" si="42"/>
        <v/>
      </c>
      <c r="D863" s="16" t="str">
        <f t="shared" si="44"/>
        <v/>
      </c>
      <c r="E863" s="48" t="str">
        <f>IF((B862=""),"",IF((B862+$C$13&lt;=$C$12),D863-VLOOKUP(ROUND(C863,0),Costes!$B$19:$E$119,4,0),""))</f>
        <v/>
      </c>
    </row>
    <row r="864" spans="2:5" x14ac:dyDescent="0.25">
      <c r="B864" s="21" t="str">
        <f t="shared" si="43"/>
        <v/>
      </c>
      <c r="C864" s="21" t="str">
        <f t="shared" si="42"/>
        <v/>
      </c>
      <c r="D864" s="16" t="str">
        <f t="shared" si="44"/>
        <v/>
      </c>
      <c r="E864" s="48" t="str">
        <f>IF((B863=""),"",IF((B863+$C$13&lt;=$C$12),D864-VLOOKUP(ROUND(C864,0),Costes!$B$19:$E$119,4,0),""))</f>
        <v/>
      </c>
    </row>
    <row r="865" spans="2:5" x14ac:dyDescent="0.25">
      <c r="B865" s="21" t="str">
        <f t="shared" si="43"/>
        <v/>
      </c>
      <c r="C865" s="21" t="str">
        <f t="shared" si="42"/>
        <v/>
      </c>
      <c r="D865" s="16" t="str">
        <f t="shared" si="44"/>
        <v/>
      </c>
      <c r="E865" s="48" t="str">
        <f>IF((B864=""),"",IF((B864+$C$13&lt;=$C$12),D865-VLOOKUP(ROUND(C865,0),Costes!$B$19:$E$119,4,0),""))</f>
        <v/>
      </c>
    </row>
    <row r="866" spans="2:5" x14ac:dyDescent="0.25">
      <c r="B866" s="21" t="str">
        <f t="shared" si="43"/>
        <v/>
      </c>
      <c r="C866" s="21" t="str">
        <f t="shared" si="42"/>
        <v/>
      </c>
      <c r="D866" s="16" t="str">
        <f t="shared" si="44"/>
        <v/>
      </c>
      <c r="E866" s="48" t="str">
        <f>IF((B865=""),"",IF((B865+$C$13&lt;=$C$12),D866-VLOOKUP(ROUND(C866,0),Costes!$B$19:$E$119,4,0),""))</f>
        <v/>
      </c>
    </row>
    <row r="867" spans="2:5" x14ac:dyDescent="0.25">
      <c r="B867" s="21" t="str">
        <f t="shared" si="43"/>
        <v/>
      </c>
      <c r="C867" s="21" t="str">
        <f t="shared" si="42"/>
        <v/>
      </c>
      <c r="D867" s="16" t="str">
        <f t="shared" si="44"/>
        <v/>
      </c>
      <c r="E867" s="48" t="str">
        <f>IF((B866=""),"",IF((B866+$C$13&lt;=$C$12),D867-VLOOKUP(ROUND(C867,0),Costes!$B$19:$E$119,4,0),""))</f>
        <v/>
      </c>
    </row>
    <row r="868" spans="2:5" x14ac:dyDescent="0.25">
      <c r="B868" s="21" t="str">
        <f t="shared" si="43"/>
        <v/>
      </c>
      <c r="C868" s="21" t="str">
        <f t="shared" si="42"/>
        <v/>
      </c>
      <c r="D868" s="16" t="str">
        <f t="shared" si="44"/>
        <v/>
      </c>
      <c r="E868" s="48" t="str">
        <f>IF((B867=""),"",IF((B867+$C$13&lt;=$C$12),D868-VLOOKUP(ROUND(C868,0),Costes!$B$19:$E$119,4,0),""))</f>
        <v/>
      </c>
    </row>
    <row r="869" spans="2:5" x14ac:dyDescent="0.25">
      <c r="B869" s="21" t="str">
        <f t="shared" si="43"/>
        <v/>
      </c>
      <c r="C869" s="21" t="str">
        <f t="shared" si="42"/>
        <v/>
      </c>
      <c r="D869" s="16" t="str">
        <f t="shared" si="44"/>
        <v/>
      </c>
      <c r="E869" s="48" t="str">
        <f>IF((B868=""),"",IF((B868+$C$13&lt;=$C$12),D869-VLOOKUP(ROUND(C869,0),Costes!$B$19:$E$119,4,0),""))</f>
        <v/>
      </c>
    </row>
    <row r="870" spans="2:5" x14ac:dyDescent="0.25">
      <c r="B870" s="21" t="str">
        <f t="shared" si="43"/>
        <v/>
      </c>
      <c r="C870" s="21" t="str">
        <f t="shared" si="42"/>
        <v/>
      </c>
      <c r="D870" s="16" t="str">
        <f t="shared" si="44"/>
        <v/>
      </c>
      <c r="E870" s="48" t="str">
        <f>IF((B869=""),"",IF((B869+$C$13&lt;=$C$12),D870-VLOOKUP(ROUND(C870,0),Costes!$B$19:$E$119,4,0),""))</f>
        <v/>
      </c>
    </row>
    <row r="871" spans="2:5" x14ac:dyDescent="0.25">
      <c r="B871" s="21" t="str">
        <f t="shared" si="43"/>
        <v/>
      </c>
      <c r="C871" s="21" t="str">
        <f t="shared" si="42"/>
        <v/>
      </c>
      <c r="D871" s="16" t="str">
        <f t="shared" si="44"/>
        <v/>
      </c>
      <c r="E871" s="48" t="str">
        <f>IF((B870=""),"",IF((B870+$C$13&lt;=$C$12),D871-VLOOKUP(ROUND(C871,0),Costes!$B$19:$E$119,4,0),""))</f>
        <v/>
      </c>
    </row>
    <row r="872" spans="2:5" x14ac:dyDescent="0.25">
      <c r="B872" s="21" t="str">
        <f t="shared" si="43"/>
        <v/>
      </c>
      <c r="C872" s="21" t="str">
        <f t="shared" si="42"/>
        <v/>
      </c>
      <c r="D872" s="16" t="str">
        <f t="shared" si="44"/>
        <v/>
      </c>
      <c r="E872" s="48" t="str">
        <f>IF((B871=""),"",IF((B871+$C$13&lt;=$C$12),D872-VLOOKUP(ROUND(C872,0),Costes!$B$19:$E$119,4,0),""))</f>
        <v/>
      </c>
    </row>
    <row r="873" spans="2:5" x14ac:dyDescent="0.25">
      <c r="B873" s="21" t="str">
        <f t="shared" si="43"/>
        <v/>
      </c>
      <c r="C873" s="21" t="str">
        <f t="shared" si="42"/>
        <v/>
      </c>
      <c r="D873" s="16" t="str">
        <f t="shared" si="44"/>
        <v/>
      </c>
      <c r="E873" s="48" t="str">
        <f>IF((B872=""),"",IF((B872+$C$13&lt;=$C$12),D873-VLOOKUP(ROUND(C873,0),Costes!$B$19:$E$119,4,0),""))</f>
        <v/>
      </c>
    </row>
    <row r="874" spans="2:5" x14ac:dyDescent="0.25">
      <c r="B874" s="21" t="str">
        <f t="shared" si="43"/>
        <v/>
      </c>
      <c r="C874" s="21" t="str">
        <f t="shared" si="42"/>
        <v/>
      </c>
      <c r="D874" s="16" t="str">
        <f t="shared" si="44"/>
        <v/>
      </c>
      <c r="E874" s="48" t="str">
        <f>IF((B873=""),"",IF((B873+$C$13&lt;=$C$12),D874-VLOOKUP(ROUND(C874,0),Costes!$B$19:$E$119,4,0),""))</f>
        <v/>
      </c>
    </row>
    <row r="875" spans="2:5" x14ac:dyDescent="0.25">
      <c r="B875" s="21" t="str">
        <f t="shared" si="43"/>
        <v/>
      </c>
      <c r="C875" s="21" t="str">
        <f t="shared" si="42"/>
        <v/>
      </c>
      <c r="D875" s="16" t="str">
        <f t="shared" si="44"/>
        <v/>
      </c>
      <c r="E875" s="48" t="str">
        <f>IF((B874=""),"",IF((B874+$C$13&lt;=$C$12),D875-VLOOKUP(ROUND(C875,0),Costes!$B$19:$E$119,4,0),""))</f>
        <v/>
      </c>
    </row>
    <row r="876" spans="2:5" x14ac:dyDescent="0.25">
      <c r="B876" s="21" t="str">
        <f t="shared" si="43"/>
        <v/>
      </c>
      <c r="C876" s="21" t="str">
        <f t="shared" si="42"/>
        <v/>
      </c>
      <c r="D876" s="16" t="str">
        <f t="shared" si="44"/>
        <v/>
      </c>
      <c r="E876" s="48" t="str">
        <f>IF((B875=""),"",IF((B875+$C$13&lt;=$C$12),D876-VLOOKUP(ROUND(C876,0),Costes!$B$19:$E$119,4,0),""))</f>
        <v/>
      </c>
    </row>
    <row r="877" spans="2:5" x14ac:dyDescent="0.25">
      <c r="B877" s="21" t="str">
        <f t="shared" si="43"/>
        <v/>
      </c>
      <c r="C877" s="21" t="str">
        <f t="shared" si="42"/>
        <v/>
      </c>
      <c r="D877" s="16" t="str">
        <f t="shared" si="44"/>
        <v/>
      </c>
      <c r="E877" s="48" t="str">
        <f>IF((B876=""),"",IF((B876+$C$13&lt;=$C$12),D877-VLOOKUP(ROUND(C877,0),Costes!$B$19:$E$119,4,0),""))</f>
        <v/>
      </c>
    </row>
    <row r="878" spans="2:5" x14ac:dyDescent="0.25">
      <c r="B878" s="21" t="str">
        <f t="shared" si="43"/>
        <v/>
      </c>
      <c r="C878" s="21" t="str">
        <f t="shared" si="42"/>
        <v/>
      </c>
      <c r="D878" s="16" t="str">
        <f t="shared" si="44"/>
        <v/>
      </c>
      <c r="E878" s="48" t="str">
        <f>IF((B877=""),"",IF((B877+$C$13&lt;=$C$12),D878-VLOOKUP(ROUND(C878,0),Costes!$B$19:$E$119,4,0),""))</f>
        <v/>
      </c>
    </row>
    <row r="879" spans="2:5" x14ac:dyDescent="0.25">
      <c r="B879" s="21" t="str">
        <f t="shared" si="43"/>
        <v/>
      </c>
      <c r="C879" s="21" t="str">
        <f t="shared" si="42"/>
        <v/>
      </c>
      <c r="D879" s="16" t="str">
        <f t="shared" si="44"/>
        <v/>
      </c>
      <c r="E879" s="48" t="str">
        <f>IF((B878=""),"",IF((B878+$C$13&lt;=$C$12),D879-VLOOKUP(ROUND(C879,0),Costes!$B$19:$E$119,4,0),""))</f>
        <v/>
      </c>
    </row>
    <row r="880" spans="2:5" x14ac:dyDescent="0.25">
      <c r="B880" s="21" t="str">
        <f t="shared" si="43"/>
        <v/>
      </c>
      <c r="C880" s="21" t="str">
        <f t="shared" si="42"/>
        <v/>
      </c>
      <c r="D880" s="16" t="str">
        <f t="shared" si="44"/>
        <v/>
      </c>
      <c r="E880" s="48" t="str">
        <f>IF((B879=""),"",IF((B879+$C$13&lt;=$C$12),D880-VLOOKUP(ROUND(C880,0),Costes!$B$19:$E$119,4,0),""))</f>
        <v/>
      </c>
    </row>
    <row r="881" spans="2:5" x14ac:dyDescent="0.25">
      <c r="B881" s="21" t="str">
        <f t="shared" si="43"/>
        <v/>
      </c>
      <c r="C881" s="21" t="str">
        <f t="shared" si="42"/>
        <v/>
      </c>
      <c r="D881" s="16" t="str">
        <f t="shared" si="44"/>
        <v/>
      </c>
      <c r="E881" s="48" t="str">
        <f>IF((B880=""),"",IF((B880+$C$13&lt;=$C$12),D881-VLOOKUP(ROUND(C881,0),Costes!$B$19:$E$119,4,0),""))</f>
        <v/>
      </c>
    </row>
    <row r="882" spans="2:5" x14ac:dyDescent="0.25">
      <c r="B882" s="21" t="str">
        <f t="shared" si="43"/>
        <v/>
      </c>
      <c r="C882" s="21" t="str">
        <f t="shared" si="42"/>
        <v/>
      </c>
      <c r="D882" s="16" t="str">
        <f t="shared" si="44"/>
        <v/>
      </c>
      <c r="E882" s="48" t="str">
        <f>IF((B881=""),"",IF((B881+$C$13&lt;=$C$12),D882-VLOOKUP(ROUND(C882,0),Costes!$B$19:$E$119,4,0),""))</f>
        <v/>
      </c>
    </row>
    <row r="883" spans="2:5" x14ac:dyDescent="0.25">
      <c r="B883" s="21" t="str">
        <f t="shared" si="43"/>
        <v/>
      </c>
      <c r="C883" s="21" t="str">
        <f t="shared" si="42"/>
        <v/>
      </c>
      <c r="D883" s="16" t="str">
        <f t="shared" si="44"/>
        <v/>
      </c>
      <c r="E883" s="48" t="str">
        <f>IF((B882=""),"",IF((B882+$C$13&lt;=$C$12),D883-VLOOKUP(ROUND(C883,0),Costes!$B$19:$E$119,4,0),""))</f>
        <v/>
      </c>
    </row>
    <row r="884" spans="2:5" x14ac:dyDescent="0.25">
      <c r="B884" s="21" t="str">
        <f t="shared" si="43"/>
        <v/>
      </c>
      <c r="C884" s="21" t="str">
        <f t="shared" si="42"/>
        <v/>
      </c>
      <c r="D884" s="16" t="str">
        <f t="shared" si="44"/>
        <v/>
      </c>
      <c r="E884" s="48" t="str">
        <f>IF((B883=""),"",IF((B883+$C$13&lt;=$C$12),D884-VLOOKUP(ROUND(C884,0),Costes!$B$19:$E$119,4,0),""))</f>
        <v/>
      </c>
    </row>
    <row r="885" spans="2:5" x14ac:dyDescent="0.25">
      <c r="B885" s="21" t="str">
        <f t="shared" si="43"/>
        <v/>
      </c>
      <c r="C885" s="21" t="str">
        <f t="shared" si="42"/>
        <v/>
      </c>
      <c r="D885" s="16" t="str">
        <f t="shared" si="44"/>
        <v/>
      </c>
      <c r="E885" s="48" t="str">
        <f>IF((B884=""),"",IF((B884+$C$13&lt;=$C$12),D885-VLOOKUP(ROUND(C885,0),Costes!$B$19:$E$119,4,0),""))</f>
        <v/>
      </c>
    </row>
    <row r="886" spans="2:5" x14ac:dyDescent="0.25">
      <c r="B886" s="21" t="str">
        <f t="shared" si="43"/>
        <v/>
      </c>
      <c r="C886" s="21" t="str">
        <f t="shared" si="42"/>
        <v/>
      </c>
      <c r="D886" s="16" t="str">
        <f t="shared" si="44"/>
        <v/>
      </c>
      <c r="E886" s="48" t="str">
        <f>IF((B885=""),"",IF((B885+$C$13&lt;=$C$12),D886-VLOOKUP(ROUND(C886,0),Costes!$B$19:$E$119,4,0),""))</f>
        <v/>
      </c>
    </row>
    <row r="887" spans="2:5" x14ac:dyDescent="0.25">
      <c r="B887" s="21" t="str">
        <f t="shared" si="43"/>
        <v/>
      </c>
      <c r="C887" s="21" t="str">
        <f t="shared" si="42"/>
        <v/>
      </c>
      <c r="D887" s="16" t="str">
        <f t="shared" si="44"/>
        <v/>
      </c>
      <c r="E887" s="48" t="str">
        <f>IF((B886=""),"",IF((B886+$C$13&lt;=$C$12),D887-VLOOKUP(ROUND(C887,0),Costes!$B$19:$E$119,4,0),""))</f>
        <v/>
      </c>
    </row>
    <row r="888" spans="2:5" x14ac:dyDescent="0.25">
      <c r="B888" s="21" t="str">
        <f t="shared" si="43"/>
        <v/>
      </c>
      <c r="C888" s="21" t="str">
        <f t="shared" si="42"/>
        <v/>
      </c>
      <c r="D888" s="16" t="str">
        <f t="shared" si="44"/>
        <v/>
      </c>
      <c r="E888" s="48" t="str">
        <f>IF((B887=""),"",IF((B887+$C$13&lt;=$C$12),D888-VLOOKUP(ROUND(C888,0),Costes!$B$19:$E$119,4,0),""))</f>
        <v/>
      </c>
    </row>
    <row r="889" spans="2:5" x14ac:dyDescent="0.25">
      <c r="B889" s="21" t="str">
        <f t="shared" si="43"/>
        <v/>
      </c>
      <c r="C889" s="21" t="str">
        <f t="shared" si="42"/>
        <v/>
      </c>
      <c r="D889" s="16" t="str">
        <f t="shared" si="44"/>
        <v/>
      </c>
      <c r="E889" s="48" t="str">
        <f>IF((B888=""),"",IF((B888+$C$13&lt;=$C$12),D889-VLOOKUP(ROUND(C889,0),Costes!$B$19:$E$119,4,0),""))</f>
        <v/>
      </c>
    </row>
    <row r="890" spans="2:5" x14ac:dyDescent="0.25">
      <c r="B890" s="21" t="str">
        <f t="shared" si="43"/>
        <v/>
      </c>
      <c r="C890" s="21" t="str">
        <f t="shared" si="42"/>
        <v/>
      </c>
      <c r="D890" s="16" t="str">
        <f t="shared" si="44"/>
        <v/>
      </c>
      <c r="E890" s="48" t="str">
        <f>IF((B889=""),"",IF((B889+$C$13&lt;=$C$12),D890-VLOOKUP(ROUND(C890,0),Costes!$B$19:$E$119,4,0),""))</f>
        <v/>
      </c>
    </row>
    <row r="891" spans="2:5" x14ac:dyDescent="0.25">
      <c r="B891" s="21" t="str">
        <f t="shared" si="43"/>
        <v/>
      </c>
      <c r="C891" s="21" t="str">
        <f t="shared" si="42"/>
        <v/>
      </c>
      <c r="D891" s="16" t="str">
        <f t="shared" si="44"/>
        <v/>
      </c>
      <c r="E891" s="48" t="str">
        <f>IF((B890=""),"",IF((B890+$C$13&lt;=$C$12),D891-VLOOKUP(ROUND(C891,0),Costes!$B$19:$E$119,4,0),""))</f>
        <v/>
      </c>
    </row>
    <row r="892" spans="2:5" x14ac:dyDescent="0.25">
      <c r="B892" s="21" t="str">
        <f t="shared" si="43"/>
        <v/>
      </c>
      <c r="C892" s="21" t="str">
        <f t="shared" si="42"/>
        <v/>
      </c>
      <c r="D892" s="16" t="str">
        <f t="shared" si="44"/>
        <v/>
      </c>
      <c r="E892" s="48" t="str">
        <f>IF((B891=""),"",IF((B891+$C$13&lt;=$C$12),D892-VLOOKUP(ROUND(C892,0),Costes!$B$19:$E$119,4,0),""))</f>
        <v/>
      </c>
    </row>
    <row r="893" spans="2:5" x14ac:dyDescent="0.25">
      <c r="B893" s="21" t="str">
        <f t="shared" si="43"/>
        <v/>
      </c>
      <c r="C893" s="21" t="str">
        <f t="shared" si="42"/>
        <v/>
      </c>
      <c r="D893" s="16" t="str">
        <f t="shared" si="44"/>
        <v/>
      </c>
      <c r="E893" s="48" t="str">
        <f>IF((B892=""),"",IF((B892+$C$13&lt;=$C$12),D893-VLOOKUP(ROUND(C893,0),Costes!$B$19:$E$119,4,0),""))</f>
        <v/>
      </c>
    </row>
    <row r="894" spans="2:5" x14ac:dyDescent="0.25">
      <c r="B894" s="21" t="str">
        <f t="shared" si="43"/>
        <v/>
      </c>
      <c r="C894" s="21" t="str">
        <f t="shared" si="42"/>
        <v/>
      </c>
      <c r="D894" s="16" t="str">
        <f t="shared" si="44"/>
        <v/>
      </c>
      <c r="E894" s="48" t="str">
        <f>IF((B893=""),"",IF((B893+$C$13&lt;=$C$12),D894-VLOOKUP(ROUND(C894,0),Costes!$B$19:$E$119,4,0),""))</f>
        <v/>
      </c>
    </row>
    <row r="895" spans="2:5" x14ac:dyDescent="0.25">
      <c r="B895" s="21" t="str">
        <f t="shared" si="43"/>
        <v/>
      </c>
      <c r="C895" s="21" t="str">
        <f t="shared" si="42"/>
        <v/>
      </c>
      <c r="D895" s="16" t="str">
        <f t="shared" si="44"/>
        <v/>
      </c>
      <c r="E895" s="48" t="str">
        <f>IF((B894=""),"",IF((B894+$C$13&lt;=$C$12),D895-VLOOKUP(ROUND(C895,0),Costes!$B$19:$E$119,4,0),""))</f>
        <v/>
      </c>
    </row>
    <row r="896" spans="2:5" x14ac:dyDescent="0.25">
      <c r="B896" s="21" t="str">
        <f t="shared" si="43"/>
        <v/>
      </c>
      <c r="C896" s="21" t="str">
        <f t="shared" si="42"/>
        <v/>
      </c>
      <c r="D896" s="16" t="str">
        <f t="shared" si="44"/>
        <v/>
      </c>
      <c r="E896" s="48" t="str">
        <f>IF((B895=""),"",IF((B895+$C$13&lt;=$C$12),D896-VLOOKUP(ROUND(C896,0),Costes!$B$19:$E$119,4,0),""))</f>
        <v/>
      </c>
    </row>
    <row r="897" spans="2:5" x14ac:dyDescent="0.25">
      <c r="B897" s="21" t="str">
        <f t="shared" si="43"/>
        <v/>
      </c>
      <c r="C897" s="21" t="str">
        <f t="shared" si="42"/>
        <v/>
      </c>
      <c r="D897" s="16" t="str">
        <f t="shared" si="44"/>
        <v/>
      </c>
      <c r="E897" s="48" t="str">
        <f>IF((B896=""),"",IF((B896+$C$13&lt;=$C$12),D897-VLOOKUP(ROUND(C897,0),Costes!$B$19:$E$119,4,0),""))</f>
        <v/>
      </c>
    </row>
    <row r="898" spans="2:5" x14ac:dyDescent="0.25">
      <c r="B898" s="21" t="str">
        <f t="shared" si="43"/>
        <v/>
      </c>
      <c r="C898" s="21" t="str">
        <f t="shared" si="42"/>
        <v/>
      </c>
      <c r="D898" s="16" t="str">
        <f t="shared" si="44"/>
        <v/>
      </c>
      <c r="E898" s="48" t="str">
        <f>IF((B897=""),"",IF((B897+$C$13&lt;=$C$12),D898-VLOOKUP(ROUND(C898,0),Costes!$B$19:$E$119,4,0),""))</f>
        <v/>
      </c>
    </row>
    <row r="899" spans="2:5" x14ac:dyDescent="0.25">
      <c r="B899" s="21" t="str">
        <f t="shared" si="43"/>
        <v/>
      </c>
      <c r="C899" s="21" t="str">
        <f t="shared" si="42"/>
        <v/>
      </c>
      <c r="D899" s="16" t="str">
        <f t="shared" si="44"/>
        <v/>
      </c>
      <c r="E899" s="48" t="str">
        <f>IF((B898=""),"",IF((B898+$C$13&lt;=$C$12),D899-VLOOKUP(ROUND(C899,0),Costes!$B$19:$E$119,4,0),""))</f>
        <v/>
      </c>
    </row>
    <row r="900" spans="2:5" x14ac:dyDescent="0.25">
      <c r="B900" s="21" t="str">
        <f t="shared" si="43"/>
        <v/>
      </c>
      <c r="C900" s="21" t="str">
        <f t="shared" si="42"/>
        <v/>
      </c>
      <c r="D900" s="16" t="str">
        <f t="shared" si="44"/>
        <v/>
      </c>
      <c r="E900" s="48" t="str">
        <f>IF((B899=""),"",IF((B899+$C$13&lt;=$C$12),D900-VLOOKUP(ROUND(C900,0),Costes!$B$19:$E$119,4,0),""))</f>
        <v/>
      </c>
    </row>
    <row r="901" spans="2:5" x14ac:dyDescent="0.25">
      <c r="B901" s="21" t="str">
        <f t="shared" si="43"/>
        <v/>
      </c>
      <c r="C901" s="21" t="str">
        <f t="shared" si="42"/>
        <v/>
      </c>
      <c r="D901" s="16" t="str">
        <f t="shared" si="44"/>
        <v/>
      </c>
      <c r="E901" s="48" t="str">
        <f>IF((B900=""),"",IF((B900+$C$13&lt;=$C$12),D901-VLOOKUP(ROUND(C901,0),Costes!$B$19:$E$119,4,0),""))</f>
        <v/>
      </c>
    </row>
    <row r="902" spans="2:5" x14ac:dyDescent="0.25">
      <c r="B902" s="21" t="str">
        <f t="shared" si="43"/>
        <v/>
      </c>
      <c r="C902" s="21" t="str">
        <f t="shared" si="42"/>
        <v/>
      </c>
      <c r="D902" s="16" t="str">
        <f t="shared" si="44"/>
        <v/>
      </c>
      <c r="E902" s="48" t="str">
        <f>IF((B901=""),"",IF((B901+$C$13&lt;=$C$12),D902-VLOOKUP(ROUND(C902,0),Costes!$B$19:$E$119,4,0),""))</f>
        <v/>
      </c>
    </row>
    <row r="903" spans="2:5" x14ac:dyDescent="0.25">
      <c r="B903" s="21" t="str">
        <f t="shared" si="43"/>
        <v/>
      </c>
      <c r="C903" s="21" t="str">
        <f t="shared" si="42"/>
        <v/>
      </c>
      <c r="D903" s="16" t="str">
        <f t="shared" si="44"/>
        <v/>
      </c>
      <c r="E903" s="48" t="str">
        <f>IF((B902=""),"",IF((B902+$C$13&lt;=$C$12),D903-VLOOKUP(ROUND(C903,0),Costes!$B$19:$E$119,4,0),""))</f>
        <v/>
      </c>
    </row>
    <row r="904" spans="2:5" x14ac:dyDescent="0.25">
      <c r="B904" s="21" t="str">
        <f t="shared" si="43"/>
        <v/>
      </c>
      <c r="C904" s="21" t="str">
        <f t="shared" si="42"/>
        <v/>
      </c>
      <c r="D904" s="16" t="str">
        <f t="shared" si="44"/>
        <v/>
      </c>
      <c r="E904" s="48" t="str">
        <f>IF((B903=""),"",IF((B903+$C$13&lt;=$C$12),D904-VLOOKUP(ROUND(C904,0),Costes!$B$19:$E$119,4,0),""))</f>
        <v/>
      </c>
    </row>
    <row r="905" spans="2:5" x14ac:dyDescent="0.25">
      <c r="B905" s="21" t="str">
        <f t="shared" si="43"/>
        <v/>
      </c>
      <c r="C905" s="21" t="str">
        <f t="shared" si="42"/>
        <v/>
      </c>
      <c r="D905" s="16" t="str">
        <f t="shared" si="44"/>
        <v/>
      </c>
      <c r="E905" s="48" t="str">
        <f>IF((B904=""),"",IF((B904+$C$13&lt;=$C$12),D905-VLOOKUP(ROUND(C905,0),Costes!$B$19:$E$119,4,0),""))</f>
        <v/>
      </c>
    </row>
    <row r="906" spans="2:5" x14ac:dyDescent="0.25">
      <c r="B906" s="21" t="str">
        <f t="shared" si="43"/>
        <v/>
      </c>
      <c r="C906" s="21" t="str">
        <f t="shared" si="42"/>
        <v/>
      </c>
      <c r="D906" s="16" t="str">
        <f t="shared" si="44"/>
        <v/>
      </c>
      <c r="E906" s="48" t="str">
        <f>IF((B905=""),"",IF((B905+$C$13&lt;=$C$12),D906-VLOOKUP(ROUND(C906,0),Costes!$B$19:$E$119,4,0),""))</f>
        <v/>
      </c>
    </row>
    <row r="907" spans="2:5" x14ac:dyDescent="0.25">
      <c r="B907" s="21" t="str">
        <f t="shared" si="43"/>
        <v/>
      </c>
      <c r="C907" s="21" t="str">
        <f t="shared" si="42"/>
        <v/>
      </c>
      <c r="D907" s="16" t="str">
        <f t="shared" si="44"/>
        <v/>
      </c>
      <c r="E907" s="48" t="str">
        <f>IF((B906=""),"",IF((B906+$C$13&lt;=$C$12),D907-VLOOKUP(ROUND(C907,0),Costes!$B$19:$E$119,4,0),""))</f>
        <v/>
      </c>
    </row>
    <row r="908" spans="2:5" x14ac:dyDescent="0.25">
      <c r="B908" s="21" t="str">
        <f t="shared" si="43"/>
        <v/>
      </c>
      <c r="C908" s="21" t="str">
        <f t="shared" si="42"/>
        <v/>
      </c>
      <c r="D908" s="16" t="str">
        <f t="shared" si="44"/>
        <v/>
      </c>
      <c r="E908" s="48" t="str">
        <f>IF((B907=""),"",IF((B907+$C$13&lt;=$C$12),D908-VLOOKUP(ROUND(C908,0),Costes!$B$19:$E$119,4,0),""))</f>
        <v/>
      </c>
    </row>
    <row r="909" spans="2:5" x14ac:dyDescent="0.25">
      <c r="B909" s="21" t="str">
        <f t="shared" si="43"/>
        <v/>
      </c>
      <c r="C909" s="21" t="str">
        <f t="shared" si="42"/>
        <v/>
      </c>
      <c r="D909" s="16" t="str">
        <f t="shared" si="44"/>
        <v/>
      </c>
      <c r="E909" s="48" t="str">
        <f>IF((B908=""),"",IF((B908+$C$13&lt;=$C$12),D909-VLOOKUP(ROUND(C909,0),Costes!$B$19:$E$119,4,0),""))</f>
        <v/>
      </c>
    </row>
    <row r="910" spans="2:5" x14ac:dyDescent="0.25">
      <c r="B910" s="21" t="str">
        <f t="shared" si="43"/>
        <v/>
      </c>
      <c r="C910" s="21" t="str">
        <f t="shared" si="42"/>
        <v/>
      </c>
      <c r="D910" s="16" t="str">
        <f t="shared" si="44"/>
        <v/>
      </c>
      <c r="E910" s="48" t="str">
        <f>IF((B909=""),"",IF((B909+$C$13&lt;=$C$12),D910-VLOOKUP(ROUND(C910,0),Costes!$B$19:$E$119,4,0),""))</f>
        <v/>
      </c>
    </row>
    <row r="911" spans="2:5" x14ac:dyDescent="0.25">
      <c r="B911" s="21" t="str">
        <f t="shared" si="43"/>
        <v/>
      </c>
      <c r="C911" s="21" t="str">
        <f t="shared" si="42"/>
        <v/>
      </c>
      <c r="D911" s="16" t="str">
        <f t="shared" si="44"/>
        <v/>
      </c>
      <c r="E911" s="48" t="str">
        <f>IF((B910=""),"",IF((B910+$C$13&lt;=$C$12),D911-VLOOKUP(ROUND(C911,0),Costes!$B$19:$E$119,4,0),""))</f>
        <v/>
      </c>
    </row>
    <row r="912" spans="2:5" x14ac:dyDescent="0.25">
      <c r="B912" s="21" t="str">
        <f t="shared" si="43"/>
        <v/>
      </c>
      <c r="C912" s="21" t="str">
        <f t="shared" si="42"/>
        <v/>
      </c>
      <c r="D912" s="16" t="str">
        <f t="shared" si="44"/>
        <v/>
      </c>
      <c r="E912" s="48" t="str">
        <f>IF((B911=""),"",IF((B911+$C$13&lt;=$C$12),D912-VLOOKUP(ROUND(C912,0),Costes!$B$19:$E$119,4,0),""))</f>
        <v/>
      </c>
    </row>
    <row r="913" spans="2:5" x14ac:dyDescent="0.25">
      <c r="B913" s="21" t="str">
        <f t="shared" si="43"/>
        <v/>
      </c>
      <c r="C913" s="21" t="str">
        <f t="shared" si="42"/>
        <v/>
      </c>
      <c r="D913" s="16" t="str">
        <f t="shared" si="44"/>
        <v/>
      </c>
      <c r="E913" s="48" t="str">
        <f>IF((B912=""),"",IF((B912+$C$13&lt;=$C$12),D913-VLOOKUP(ROUND(C913,0),Costes!$B$19:$E$119,4,0),""))</f>
        <v/>
      </c>
    </row>
    <row r="914" spans="2:5" x14ac:dyDescent="0.25">
      <c r="B914" s="21" t="str">
        <f t="shared" si="43"/>
        <v/>
      </c>
      <c r="C914" s="21" t="str">
        <f t="shared" si="42"/>
        <v/>
      </c>
      <c r="D914" s="16" t="str">
        <f t="shared" si="44"/>
        <v/>
      </c>
      <c r="E914" s="48" t="str">
        <f>IF((B913=""),"",IF((B913+$C$13&lt;=$C$12),D914-VLOOKUP(ROUND(C914,0),Costes!$B$19:$E$119,4,0),""))</f>
        <v/>
      </c>
    </row>
    <row r="915" spans="2:5" x14ac:dyDescent="0.25">
      <c r="B915" s="21" t="str">
        <f t="shared" si="43"/>
        <v/>
      </c>
      <c r="C915" s="21" t="str">
        <f t="shared" si="42"/>
        <v/>
      </c>
      <c r="D915" s="16" t="str">
        <f t="shared" si="44"/>
        <v/>
      </c>
      <c r="E915" s="48" t="str">
        <f>IF((B914=""),"",IF((B914+$C$13&lt;=$C$12),D915-VLOOKUP(ROUND(C915,0),Costes!$B$19:$E$119,4,0),""))</f>
        <v/>
      </c>
    </row>
    <row r="916" spans="2:5" x14ac:dyDescent="0.25">
      <c r="B916" s="21" t="str">
        <f t="shared" si="43"/>
        <v/>
      </c>
      <c r="C916" s="21" t="str">
        <f t="shared" ref="C916:C979" si="45">IF(B916="","",IF($C$9="Linear",$C$10*B916+$D$10,IF($C$9="Cuadratica",B916^2+$D$10,IF($C$9="Logaritmica",LN(B916/$D$10),IF($C$9="Exponencial",EXP(B916/$D$10),IF($C$9="Cubica",B916^3+$D$10,IF($C$9="Radiz",SQRT(B916)+$D$10,(B916/$D$10)^$C$10)))))))</f>
        <v/>
      </c>
      <c r="D916" s="16" t="str">
        <f t="shared" si="44"/>
        <v/>
      </c>
      <c r="E916" s="48" t="str">
        <f>IF((B915=""),"",IF((B915+$C$13&lt;=$C$12),D916-VLOOKUP(ROUND(C916,0),Costes!$B$19:$E$119,4,0),""))</f>
        <v/>
      </c>
    </row>
    <row r="917" spans="2:5" x14ac:dyDescent="0.25">
      <c r="B917" s="21" t="str">
        <f t="shared" ref="B917:B980" si="46">IF((B916=""),"",IF((B916+$C$13&lt;=$C$12),(B916+$C$13),""))</f>
        <v/>
      </c>
      <c r="C917" s="21" t="str">
        <f t="shared" si="45"/>
        <v/>
      </c>
      <c r="D917" s="16" t="str">
        <f t="shared" ref="D917:D980" si="47">IF((B916=""),"",IF((B916+$C$13&lt;=$C$12),B917*C917,""))</f>
        <v/>
      </c>
      <c r="E917" s="48" t="str">
        <f>IF((B916=""),"",IF((B916+$C$13&lt;=$C$12),D917-VLOOKUP(ROUND(C917,0),Costes!$B$19:$E$119,4,0),""))</f>
        <v/>
      </c>
    </row>
    <row r="918" spans="2:5" x14ac:dyDescent="0.25">
      <c r="B918" s="21" t="str">
        <f t="shared" si="46"/>
        <v/>
      </c>
      <c r="C918" s="21" t="str">
        <f t="shared" si="45"/>
        <v/>
      </c>
      <c r="D918" s="16" t="str">
        <f t="shared" si="47"/>
        <v/>
      </c>
      <c r="E918" s="48" t="str">
        <f>IF((B917=""),"",IF((B917+$C$13&lt;=$C$12),D918-VLOOKUP(ROUND(C918,0),Costes!$B$19:$E$119,4,0),""))</f>
        <v/>
      </c>
    </row>
    <row r="919" spans="2:5" x14ac:dyDescent="0.25">
      <c r="B919" s="21" t="str">
        <f t="shared" si="46"/>
        <v/>
      </c>
      <c r="C919" s="21" t="str">
        <f t="shared" si="45"/>
        <v/>
      </c>
      <c r="D919" s="16" t="str">
        <f t="shared" si="47"/>
        <v/>
      </c>
      <c r="E919" s="48" t="str">
        <f>IF((B918=""),"",IF((B918+$C$13&lt;=$C$12),D919-VLOOKUP(ROUND(C919,0),Costes!$B$19:$E$119,4,0),""))</f>
        <v/>
      </c>
    </row>
    <row r="920" spans="2:5" x14ac:dyDescent="0.25">
      <c r="B920" s="21" t="str">
        <f t="shared" si="46"/>
        <v/>
      </c>
      <c r="C920" s="21" t="str">
        <f t="shared" si="45"/>
        <v/>
      </c>
      <c r="D920" s="16" t="str">
        <f t="shared" si="47"/>
        <v/>
      </c>
      <c r="E920" s="48" t="str">
        <f>IF((B919=""),"",IF((B919+$C$13&lt;=$C$12),D920-VLOOKUP(ROUND(C920,0),Costes!$B$19:$E$119,4,0),""))</f>
        <v/>
      </c>
    </row>
    <row r="921" spans="2:5" x14ac:dyDescent="0.25">
      <c r="B921" s="21" t="str">
        <f t="shared" si="46"/>
        <v/>
      </c>
      <c r="C921" s="21" t="str">
        <f t="shared" si="45"/>
        <v/>
      </c>
      <c r="D921" s="16" t="str">
        <f t="shared" si="47"/>
        <v/>
      </c>
      <c r="E921" s="48" t="str">
        <f>IF((B920=""),"",IF((B920+$C$13&lt;=$C$12),D921-VLOOKUP(ROUND(C921,0),Costes!$B$19:$E$119,4,0),""))</f>
        <v/>
      </c>
    </row>
    <row r="922" spans="2:5" x14ac:dyDescent="0.25">
      <c r="B922" s="21" t="str">
        <f t="shared" si="46"/>
        <v/>
      </c>
      <c r="C922" s="21" t="str">
        <f t="shared" si="45"/>
        <v/>
      </c>
      <c r="D922" s="16" t="str">
        <f t="shared" si="47"/>
        <v/>
      </c>
      <c r="E922" s="48" t="str">
        <f>IF((B921=""),"",IF((B921+$C$13&lt;=$C$12),D922-VLOOKUP(ROUND(C922,0),Costes!$B$19:$E$119,4,0),""))</f>
        <v/>
      </c>
    </row>
    <row r="923" spans="2:5" x14ac:dyDescent="0.25">
      <c r="B923" s="21" t="str">
        <f t="shared" si="46"/>
        <v/>
      </c>
      <c r="C923" s="21" t="str">
        <f t="shared" si="45"/>
        <v/>
      </c>
      <c r="D923" s="16" t="str">
        <f t="shared" si="47"/>
        <v/>
      </c>
      <c r="E923" s="48" t="str">
        <f>IF((B922=""),"",IF((B922+$C$13&lt;=$C$12),D923-VLOOKUP(ROUND(C923,0),Costes!$B$19:$E$119,4,0),""))</f>
        <v/>
      </c>
    </row>
    <row r="924" spans="2:5" x14ac:dyDescent="0.25">
      <c r="B924" s="21" t="str">
        <f t="shared" si="46"/>
        <v/>
      </c>
      <c r="C924" s="21" t="str">
        <f t="shared" si="45"/>
        <v/>
      </c>
      <c r="D924" s="16" t="str">
        <f t="shared" si="47"/>
        <v/>
      </c>
      <c r="E924" s="48" t="str">
        <f>IF((B923=""),"",IF((B923+$C$13&lt;=$C$12),D924-VLOOKUP(ROUND(C924,0),Costes!$B$19:$E$119,4,0),""))</f>
        <v/>
      </c>
    </row>
    <row r="925" spans="2:5" x14ac:dyDescent="0.25">
      <c r="B925" s="21" t="str">
        <f t="shared" si="46"/>
        <v/>
      </c>
      <c r="C925" s="21" t="str">
        <f t="shared" si="45"/>
        <v/>
      </c>
      <c r="D925" s="16" t="str">
        <f t="shared" si="47"/>
        <v/>
      </c>
      <c r="E925" s="48" t="str">
        <f>IF((B924=""),"",IF((B924+$C$13&lt;=$C$12),D925-VLOOKUP(ROUND(C925,0),Costes!$B$19:$E$119,4,0),""))</f>
        <v/>
      </c>
    </row>
    <row r="926" spans="2:5" x14ac:dyDescent="0.25">
      <c r="B926" s="21" t="str">
        <f t="shared" si="46"/>
        <v/>
      </c>
      <c r="C926" s="21" t="str">
        <f t="shared" si="45"/>
        <v/>
      </c>
      <c r="D926" s="16" t="str">
        <f t="shared" si="47"/>
        <v/>
      </c>
      <c r="E926" s="48" t="str">
        <f>IF((B925=""),"",IF((B925+$C$13&lt;=$C$12),D926-VLOOKUP(ROUND(C926,0),Costes!$B$19:$E$119,4,0),""))</f>
        <v/>
      </c>
    </row>
    <row r="927" spans="2:5" x14ac:dyDescent="0.25">
      <c r="B927" s="21" t="str">
        <f t="shared" si="46"/>
        <v/>
      </c>
      <c r="C927" s="21" t="str">
        <f t="shared" si="45"/>
        <v/>
      </c>
      <c r="D927" s="16" t="str">
        <f t="shared" si="47"/>
        <v/>
      </c>
      <c r="E927" s="48" t="str">
        <f>IF((B926=""),"",IF((B926+$C$13&lt;=$C$12),D927-VLOOKUP(ROUND(C927,0),Costes!$B$19:$E$119,4,0),""))</f>
        <v/>
      </c>
    </row>
    <row r="928" spans="2:5" x14ac:dyDescent="0.25">
      <c r="B928" s="21" t="str">
        <f t="shared" si="46"/>
        <v/>
      </c>
      <c r="C928" s="21" t="str">
        <f t="shared" si="45"/>
        <v/>
      </c>
      <c r="D928" s="16" t="str">
        <f t="shared" si="47"/>
        <v/>
      </c>
      <c r="E928" s="48" t="str">
        <f>IF((B927=""),"",IF((B927+$C$13&lt;=$C$12),D928-VLOOKUP(ROUND(C928,0),Costes!$B$19:$E$119,4,0),""))</f>
        <v/>
      </c>
    </row>
    <row r="929" spans="2:5" x14ac:dyDescent="0.25">
      <c r="B929" s="21" t="str">
        <f t="shared" si="46"/>
        <v/>
      </c>
      <c r="C929" s="21" t="str">
        <f t="shared" si="45"/>
        <v/>
      </c>
      <c r="D929" s="16" t="str">
        <f t="shared" si="47"/>
        <v/>
      </c>
      <c r="E929" s="48" t="str">
        <f>IF((B928=""),"",IF((B928+$C$13&lt;=$C$12),D929-VLOOKUP(ROUND(C929,0),Costes!$B$19:$E$119,4,0),""))</f>
        <v/>
      </c>
    </row>
    <row r="930" spans="2:5" x14ac:dyDescent="0.25">
      <c r="B930" s="21" t="str">
        <f t="shared" si="46"/>
        <v/>
      </c>
      <c r="C930" s="21" t="str">
        <f t="shared" si="45"/>
        <v/>
      </c>
      <c r="D930" s="16" t="str">
        <f t="shared" si="47"/>
        <v/>
      </c>
      <c r="E930" s="48" t="str">
        <f>IF((B929=""),"",IF((B929+$C$13&lt;=$C$12),D930-VLOOKUP(ROUND(C930,0),Costes!$B$19:$E$119,4,0),""))</f>
        <v/>
      </c>
    </row>
    <row r="931" spans="2:5" x14ac:dyDescent="0.25">
      <c r="B931" s="21" t="str">
        <f t="shared" si="46"/>
        <v/>
      </c>
      <c r="C931" s="21" t="str">
        <f t="shared" si="45"/>
        <v/>
      </c>
      <c r="D931" s="16" t="str">
        <f t="shared" si="47"/>
        <v/>
      </c>
      <c r="E931" s="48" t="str">
        <f>IF((B930=""),"",IF((B930+$C$13&lt;=$C$12),D931-VLOOKUP(ROUND(C931,0),Costes!$B$19:$E$119,4,0),""))</f>
        <v/>
      </c>
    </row>
    <row r="932" spans="2:5" x14ac:dyDescent="0.25">
      <c r="B932" s="21" t="str">
        <f t="shared" si="46"/>
        <v/>
      </c>
      <c r="C932" s="21" t="str">
        <f t="shared" si="45"/>
        <v/>
      </c>
      <c r="D932" s="16" t="str">
        <f t="shared" si="47"/>
        <v/>
      </c>
      <c r="E932" s="48" t="str">
        <f>IF((B931=""),"",IF((B931+$C$13&lt;=$C$12),D932-VLOOKUP(ROUND(C932,0),Costes!$B$19:$E$119,4,0),""))</f>
        <v/>
      </c>
    </row>
    <row r="933" spans="2:5" x14ac:dyDescent="0.25">
      <c r="B933" s="21" t="str">
        <f t="shared" si="46"/>
        <v/>
      </c>
      <c r="C933" s="21" t="str">
        <f t="shared" si="45"/>
        <v/>
      </c>
      <c r="D933" s="16" t="str">
        <f t="shared" si="47"/>
        <v/>
      </c>
      <c r="E933" s="48" t="str">
        <f>IF((B932=""),"",IF((B932+$C$13&lt;=$C$12),D933-VLOOKUP(ROUND(C933,0),Costes!$B$19:$E$119,4,0),""))</f>
        <v/>
      </c>
    </row>
    <row r="934" spans="2:5" x14ac:dyDescent="0.25">
      <c r="B934" s="21" t="str">
        <f t="shared" si="46"/>
        <v/>
      </c>
      <c r="C934" s="21" t="str">
        <f t="shared" si="45"/>
        <v/>
      </c>
      <c r="D934" s="16" t="str">
        <f t="shared" si="47"/>
        <v/>
      </c>
      <c r="E934" s="48" t="str">
        <f>IF((B933=""),"",IF((B933+$C$13&lt;=$C$12),D934-VLOOKUP(ROUND(C934,0),Costes!$B$19:$E$119,4,0),""))</f>
        <v/>
      </c>
    </row>
    <row r="935" spans="2:5" x14ac:dyDescent="0.25">
      <c r="B935" s="21" t="str">
        <f t="shared" si="46"/>
        <v/>
      </c>
      <c r="C935" s="21" t="str">
        <f t="shared" si="45"/>
        <v/>
      </c>
      <c r="D935" s="16" t="str">
        <f t="shared" si="47"/>
        <v/>
      </c>
      <c r="E935" s="48" t="str">
        <f>IF((B934=""),"",IF((B934+$C$13&lt;=$C$12),D935-VLOOKUP(ROUND(C935,0),Costes!$B$19:$E$119,4,0),""))</f>
        <v/>
      </c>
    </row>
    <row r="936" spans="2:5" x14ac:dyDescent="0.25">
      <c r="B936" s="21" t="str">
        <f t="shared" si="46"/>
        <v/>
      </c>
      <c r="C936" s="21" t="str">
        <f t="shared" si="45"/>
        <v/>
      </c>
      <c r="D936" s="16" t="str">
        <f t="shared" si="47"/>
        <v/>
      </c>
      <c r="E936" s="48" t="str">
        <f>IF((B935=""),"",IF((B935+$C$13&lt;=$C$12),D936-VLOOKUP(ROUND(C936,0),Costes!$B$19:$E$119,4,0),""))</f>
        <v/>
      </c>
    </row>
    <row r="937" spans="2:5" x14ac:dyDescent="0.25">
      <c r="B937" s="21" t="str">
        <f t="shared" si="46"/>
        <v/>
      </c>
      <c r="C937" s="21" t="str">
        <f t="shared" si="45"/>
        <v/>
      </c>
      <c r="D937" s="16" t="str">
        <f t="shared" si="47"/>
        <v/>
      </c>
      <c r="E937" s="48" t="str">
        <f>IF((B936=""),"",IF((B936+$C$13&lt;=$C$12),D937-VLOOKUP(ROUND(C937,0),Costes!$B$19:$E$119,4,0),""))</f>
        <v/>
      </c>
    </row>
    <row r="938" spans="2:5" x14ac:dyDescent="0.25">
      <c r="B938" s="21" t="str">
        <f t="shared" si="46"/>
        <v/>
      </c>
      <c r="C938" s="21" t="str">
        <f t="shared" si="45"/>
        <v/>
      </c>
      <c r="D938" s="16" t="str">
        <f t="shared" si="47"/>
        <v/>
      </c>
      <c r="E938" s="48" t="str">
        <f>IF((B937=""),"",IF((B937+$C$13&lt;=$C$12),D938-VLOOKUP(ROUND(C938,0),Costes!$B$19:$E$119,4,0),""))</f>
        <v/>
      </c>
    </row>
    <row r="939" spans="2:5" x14ac:dyDescent="0.25">
      <c r="B939" s="21" t="str">
        <f t="shared" si="46"/>
        <v/>
      </c>
      <c r="C939" s="21" t="str">
        <f t="shared" si="45"/>
        <v/>
      </c>
      <c r="D939" s="16" t="str">
        <f t="shared" si="47"/>
        <v/>
      </c>
      <c r="E939" s="48" t="str">
        <f>IF((B938=""),"",IF((B938+$C$13&lt;=$C$12),D939-VLOOKUP(ROUND(C939,0),Costes!$B$19:$E$119,4,0),""))</f>
        <v/>
      </c>
    </row>
    <row r="940" spans="2:5" x14ac:dyDescent="0.25">
      <c r="B940" s="21" t="str">
        <f t="shared" si="46"/>
        <v/>
      </c>
      <c r="C940" s="21" t="str">
        <f t="shared" si="45"/>
        <v/>
      </c>
      <c r="D940" s="16" t="str">
        <f t="shared" si="47"/>
        <v/>
      </c>
      <c r="E940" s="48" t="str">
        <f>IF((B939=""),"",IF((B939+$C$13&lt;=$C$12),D940-VLOOKUP(ROUND(C940,0),Costes!$B$19:$E$119,4,0),""))</f>
        <v/>
      </c>
    </row>
    <row r="941" spans="2:5" x14ac:dyDescent="0.25">
      <c r="B941" s="21" t="str">
        <f t="shared" si="46"/>
        <v/>
      </c>
      <c r="C941" s="21" t="str">
        <f t="shared" si="45"/>
        <v/>
      </c>
      <c r="D941" s="16" t="str">
        <f t="shared" si="47"/>
        <v/>
      </c>
      <c r="E941" s="48" t="str">
        <f>IF((B940=""),"",IF((B940+$C$13&lt;=$C$12),D941-VLOOKUP(ROUND(C941,0),Costes!$B$19:$E$119,4,0),""))</f>
        <v/>
      </c>
    </row>
    <row r="942" spans="2:5" x14ac:dyDescent="0.25">
      <c r="B942" s="21" t="str">
        <f t="shared" si="46"/>
        <v/>
      </c>
      <c r="C942" s="21" t="str">
        <f t="shared" si="45"/>
        <v/>
      </c>
      <c r="D942" s="16" t="str">
        <f t="shared" si="47"/>
        <v/>
      </c>
      <c r="E942" s="48" t="str">
        <f>IF((B941=""),"",IF((B941+$C$13&lt;=$C$12),D942-VLOOKUP(ROUND(C942,0),Costes!$B$19:$E$119,4,0),""))</f>
        <v/>
      </c>
    </row>
    <row r="943" spans="2:5" x14ac:dyDescent="0.25">
      <c r="B943" s="21" t="str">
        <f t="shared" si="46"/>
        <v/>
      </c>
      <c r="C943" s="21" t="str">
        <f t="shared" si="45"/>
        <v/>
      </c>
      <c r="D943" s="16" t="str">
        <f t="shared" si="47"/>
        <v/>
      </c>
      <c r="E943" s="48" t="str">
        <f>IF((B942=""),"",IF((B942+$C$13&lt;=$C$12),D943-VLOOKUP(ROUND(C943,0),Costes!$B$19:$E$119,4,0),""))</f>
        <v/>
      </c>
    </row>
    <row r="944" spans="2:5" x14ac:dyDescent="0.25">
      <c r="B944" s="21" t="str">
        <f t="shared" si="46"/>
        <v/>
      </c>
      <c r="C944" s="21" t="str">
        <f t="shared" si="45"/>
        <v/>
      </c>
      <c r="D944" s="16" t="str">
        <f t="shared" si="47"/>
        <v/>
      </c>
      <c r="E944" s="48" t="str">
        <f>IF((B943=""),"",IF((B943+$C$13&lt;=$C$12),D944-VLOOKUP(ROUND(C944,0),Costes!$B$19:$E$119,4,0),""))</f>
        <v/>
      </c>
    </row>
    <row r="945" spans="2:5" x14ac:dyDescent="0.25">
      <c r="B945" s="21" t="str">
        <f t="shared" si="46"/>
        <v/>
      </c>
      <c r="C945" s="21" t="str">
        <f t="shared" si="45"/>
        <v/>
      </c>
      <c r="D945" s="16" t="str">
        <f t="shared" si="47"/>
        <v/>
      </c>
      <c r="E945" s="48" t="str">
        <f>IF((B944=""),"",IF((B944+$C$13&lt;=$C$12),D945-VLOOKUP(ROUND(C945,0),Costes!$B$19:$E$119,4,0),""))</f>
        <v/>
      </c>
    </row>
    <row r="946" spans="2:5" x14ac:dyDescent="0.25">
      <c r="B946" s="21" t="str">
        <f t="shared" si="46"/>
        <v/>
      </c>
      <c r="C946" s="21" t="str">
        <f t="shared" si="45"/>
        <v/>
      </c>
      <c r="D946" s="16" t="str">
        <f t="shared" si="47"/>
        <v/>
      </c>
      <c r="E946" s="48" t="str">
        <f>IF((B945=""),"",IF((B945+$C$13&lt;=$C$12),D946-VLOOKUP(ROUND(C946,0),Costes!$B$19:$E$119,4,0),""))</f>
        <v/>
      </c>
    </row>
    <row r="947" spans="2:5" x14ac:dyDescent="0.25">
      <c r="B947" s="21" t="str">
        <f t="shared" si="46"/>
        <v/>
      </c>
      <c r="C947" s="21" t="str">
        <f t="shared" si="45"/>
        <v/>
      </c>
      <c r="D947" s="16" t="str">
        <f t="shared" si="47"/>
        <v/>
      </c>
      <c r="E947" s="48" t="str">
        <f>IF((B946=""),"",IF((B946+$C$13&lt;=$C$12),D947-VLOOKUP(ROUND(C947,0),Costes!$B$19:$E$119,4,0),""))</f>
        <v/>
      </c>
    </row>
    <row r="948" spans="2:5" x14ac:dyDescent="0.25">
      <c r="B948" s="21" t="str">
        <f t="shared" si="46"/>
        <v/>
      </c>
      <c r="C948" s="21" t="str">
        <f t="shared" si="45"/>
        <v/>
      </c>
      <c r="D948" s="16" t="str">
        <f t="shared" si="47"/>
        <v/>
      </c>
      <c r="E948" s="48" t="str">
        <f>IF((B947=""),"",IF((B947+$C$13&lt;=$C$12),D948-VLOOKUP(ROUND(C948,0),Costes!$B$19:$E$119,4,0),""))</f>
        <v/>
      </c>
    </row>
    <row r="949" spans="2:5" x14ac:dyDescent="0.25">
      <c r="B949" s="21" t="str">
        <f t="shared" si="46"/>
        <v/>
      </c>
      <c r="C949" s="21" t="str">
        <f t="shared" si="45"/>
        <v/>
      </c>
      <c r="D949" s="16" t="str">
        <f t="shared" si="47"/>
        <v/>
      </c>
      <c r="E949" s="48" t="str">
        <f>IF((B948=""),"",IF((B948+$C$13&lt;=$C$12),D949-VLOOKUP(ROUND(C949,0),Costes!$B$19:$E$119,4,0),""))</f>
        <v/>
      </c>
    </row>
    <row r="950" spans="2:5" x14ac:dyDescent="0.25">
      <c r="B950" s="21" t="str">
        <f t="shared" si="46"/>
        <v/>
      </c>
      <c r="C950" s="21" t="str">
        <f t="shared" si="45"/>
        <v/>
      </c>
      <c r="D950" s="16" t="str">
        <f t="shared" si="47"/>
        <v/>
      </c>
      <c r="E950" s="48" t="str">
        <f>IF((B949=""),"",IF((B949+$C$13&lt;=$C$12),D950-VLOOKUP(ROUND(C950,0),Costes!$B$19:$E$119,4,0),""))</f>
        <v/>
      </c>
    </row>
    <row r="951" spans="2:5" x14ac:dyDescent="0.25">
      <c r="B951" s="21" t="str">
        <f t="shared" si="46"/>
        <v/>
      </c>
      <c r="C951" s="21" t="str">
        <f t="shared" si="45"/>
        <v/>
      </c>
      <c r="D951" s="16" t="str">
        <f t="shared" si="47"/>
        <v/>
      </c>
      <c r="E951" s="48" t="str">
        <f>IF((B950=""),"",IF((B950+$C$13&lt;=$C$12),D951-VLOOKUP(ROUND(C951,0),Costes!$B$19:$E$119,4,0),""))</f>
        <v/>
      </c>
    </row>
    <row r="952" spans="2:5" x14ac:dyDescent="0.25">
      <c r="B952" s="21" t="str">
        <f t="shared" si="46"/>
        <v/>
      </c>
      <c r="C952" s="21" t="str">
        <f t="shared" si="45"/>
        <v/>
      </c>
      <c r="D952" s="16" t="str">
        <f t="shared" si="47"/>
        <v/>
      </c>
      <c r="E952" s="48" t="str">
        <f>IF((B951=""),"",IF((B951+$C$13&lt;=$C$12),D952-VLOOKUP(ROUND(C952,0),Costes!$B$19:$E$119,4,0),""))</f>
        <v/>
      </c>
    </row>
    <row r="953" spans="2:5" x14ac:dyDescent="0.25">
      <c r="B953" s="21" t="str">
        <f t="shared" si="46"/>
        <v/>
      </c>
      <c r="C953" s="21" t="str">
        <f t="shared" si="45"/>
        <v/>
      </c>
      <c r="D953" s="16" t="str">
        <f t="shared" si="47"/>
        <v/>
      </c>
      <c r="E953" s="48" t="str">
        <f>IF((B952=""),"",IF((B952+$C$13&lt;=$C$12),D953-VLOOKUP(ROUND(C953,0),Costes!$B$19:$E$119,4,0),""))</f>
        <v/>
      </c>
    </row>
    <row r="954" spans="2:5" x14ac:dyDescent="0.25">
      <c r="B954" s="21" t="str">
        <f t="shared" si="46"/>
        <v/>
      </c>
      <c r="C954" s="21" t="str">
        <f t="shared" si="45"/>
        <v/>
      </c>
      <c r="D954" s="16" t="str">
        <f t="shared" si="47"/>
        <v/>
      </c>
      <c r="E954" s="48" t="str">
        <f>IF((B953=""),"",IF((B953+$C$13&lt;=$C$12),D954-VLOOKUP(ROUND(C954,0),Costes!$B$19:$E$119,4,0),""))</f>
        <v/>
      </c>
    </row>
    <row r="955" spans="2:5" x14ac:dyDescent="0.25">
      <c r="B955" s="21" t="str">
        <f t="shared" si="46"/>
        <v/>
      </c>
      <c r="C955" s="21" t="str">
        <f t="shared" si="45"/>
        <v/>
      </c>
      <c r="D955" s="16" t="str">
        <f t="shared" si="47"/>
        <v/>
      </c>
      <c r="E955" s="48" t="str">
        <f>IF((B954=""),"",IF((B954+$C$13&lt;=$C$12),D955-VLOOKUP(ROUND(C955,0),Costes!$B$19:$E$119,4,0),""))</f>
        <v/>
      </c>
    </row>
    <row r="956" spans="2:5" x14ac:dyDescent="0.25">
      <c r="B956" s="21" t="str">
        <f t="shared" si="46"/>
        <v/>
      </c>
      <c r="C956" s="21" t="str">
        <f t="shared" si="45"/>
        <v/>
      </c>
      <c r="D956" s="16" t="str">
        <f t="shared" si="47"/>
        <v/>
      </c>
      <c r="E956" s="48" t="str">
        <f>IF((B955=""),"",IF((B955+$C$13&lt;=$C$12),D956-VLOOKUP(ROUND(C956,0),Costes!$B$19:$E$119,4,0),""))</f>
        <v/>
      </c>
    </row>
    <row r="957" spans="2:5" x14ac:dyDescent="0.25">
      <c r="B957" s="21" t="str">
        <f t="shared" si="46"/>
        <v/>
      </c>
      <c r="C957" s="21" t="str">
        <f t="shared" si="45"/>
        <v/>
      </c>
      <c r="D957" s="16" t="str">
        <f t="shared" si="47"/>
        <v/>
      </c>
      <c r="E957" s="48" t="str">
        <f>IF((B956=""),"",IF((B956+$C$13&lt;=$C$12),D957-VLOOKUP(ROUND(C957,0),Costes!$B$19:$E$119,4,0),""))</f>
        <v/>
      </c>
    </row>
    <row r="958" spans="2:5" x14ac:dyDescent="0.25">
      <c r="B958" s="21" t="str">
        <f t="shared" si="46"/>
        <v/>
      </c>
      <c r="C958" s="21" t="str">
        <f t="shared" si="45"/>
        <v/>
      </c>
      <c r="D958" s="16" t="str">
        <f t="shared" si="47"/>
        <v/>
      </c>
      <c r="E958" s="48" t="str">
        <f>IF((B957=""),"",IF((B957+$C$13&lt;=$C$12),D958-VLOOKUP(ROUND(C958,0),Costes!$B$19:$E$119,4,0),""))</f>
        <v/>
      </c>
    </row>
    <row r="959" spans="2:5" x14ac:dyDescent="0.25">
      <c r="B959" s="21" t="str">
        <f t="shared" si="46"/>
        <v/>
      </c>
      <c r="C959" s="21" t="str">
        <f t="shared" si="45"/>
        <v/>
      </c>
      <c r="D959" s="16" t="str">
        <f t="shared" si="47"/>
        <v/>
      </c>
      <c r="E959" s="48" t="str">
        <f>IF((B958=""),"",IF((B958+$C$13&lt;=$C$12),D959-VLOOKUP(ROUND(C959,0),Costes!$B$19:$E$119,4,0),""))</f>
        <v/>
      </c>
    </row>
    <row r="960" spans="2:5" x14ac:dyDescent="0.25">
      <c r="B960" s="21" t="str">
        <f t="shared" si="46"/>
        <v/>
      </c>
      <c r="C960" s="21" t="str">
        <f t="shared" si="45"/>
        <v/>
      </c>
      <c r="D960" s="16" t="str">
        <f t="shared" si="47"/>
        <v/>
      </c>
      <c r="E960" s="48" t="str">
        <f>IF((B959=""),"",IF((B959+$C$13&lt;=$C$12),D960-VLOOKUP(ROUND(C960,0),Costes!$B$19:$E$119,4,0),""))</f>
        <v/>
      </c>
    </row>
    <row r="961" spans="2:5" x14ac:dyDescent="0.25">
      <c r="B961" s="21" t="str">
        <f t="shared" si="46"/>
        <v/>
      </c>
      <c r="C961" s="21" t="str">
        <f t="shared" si="45"/>
        <v/>
      </c>
      <c r="D961" s="16" t="str">
        <f t="shared" si="47"/>
        <v/>
      </c>
      <c r="E961" s="48" t="str">
        <f>IF((B960=""),"",IF((B960+$C$13&lt;=$C$12),D961-VLOOKUP(ROUND(C961,0),Costes!$B$19:$E$119,4,0),""))</f>
        <v/>
      </c>
    </row>
    <row r="962" spans="2:5" x14ac:dyDescent="0.25">
      <c r="B962" s="21" t="str">
        <f t="shared" si="46"/>
        <v/>
      </c>
      <c r="C962" s="21" t="str">
        <f t="shared" si="45"/>
        <v/>
      </c>
      <c r="D962" s="16" t="str">
        <f t="shared" si="47"/>
        <v/>
      </c>
      <c r="E962" s="48" t="str">
        <f>IF((B961=""),"",IF((B961+$C$13&lt;=$C$12),D962-VLOOKUP(ROUND(C962,0),Costes!$B$19:$E$119,4,0),""))</f>
        <v/>
      </c>
    </row>
    <row r="963" spans="2:5" x14ac:dyDescent="0.25">
      <c r="B963" s="21" t="str">
        <f t="shared" si="46"/>
        <v/>
      </c>
      <c r="C963" s="21" t="str">
        <f t="shared" si="45"/>
        <v/>
      </c>
      <c r="D963" s="16" t="str">
        <f t="shared" si="47"/>
        <v/>
      </c>
      <c r="E963" s="48" t="str">
        <f>IF((B962=""),"",IF((B962+$C$13&lt;=$C$12),D963-VLOOKUP(ROUND(C963,0),Costes!$B$19:$E$119,4,0),""))</f>
        <v/>
      </c>
    </row>
    <row r="964" spans="2:5" x14ac:dyDescent="0.25">
      <c r="B964" s="21" t="str">
        <f t="shared" si="46"/>
        <v/>
      </c>
      <c r="C964" s="21" t="str">
        <f t="shared" si="45"/>
        <v/>
      </c>
      <c r="D964" s="16" t="str">
        <f t="shared" si="47"/>
        <v/>
      </c>
      <c r="E964" s="48" t="str">
        <f>IF((B963=""),"",IF((B963+$C$13&lt;=$C$12),D964-VLOOKUP(ROUND(C964,0),Costes!$B$19:$E$119,4,0),""))</f>
        <v/>
      </c>
    </row>
    <row r="965" spans="2:5" x14ac:dyDescent="0.25">
      <c r="B965" s="21" t="str">
        <f t="shared" si="46"/>
        <v/>
      </c>
      <c r="C965" s="21" t="str">
        <f t="shared" si="45"/>
        <v/>
      </c>
      <c r="D965" s="16" t="str">
        <f t="shared" si="47"/>
        <v/>
      </c>
      <c r="E965" s="48" t="str">
        <f>IF((B964=""),"",IF((B964+$C$13&lt;=$C$12),D965-VLOOKUP(ROUND(C965,0),Costes!$B$19:$E$119,4,0),""))</f>
        <v/>
      </c>
    </row>
    <row r="966" spans="2:5" x14ac:dyDescent="0.25">
      <c r="B966" s="21" t="str">
        <f t="shared" si="46"/>
        <v/>
      </c>
      <c r="C966" s="21" t="str">
        <f t="shared" si="45"/>
        <v/>
      </c>
      <c r="D966" s="16" t="str">
        <f t="shared" si="47"/>
        <v/>
      </c>
      <c r="E966" s="48" t="str">
        <f>IF((B965=""),"",IF((B965+$C$13&lt;=$C$12),D966-VLOOKUP(ROUND(C966,0),Costes!$B$19:$E$119,4,0),""))</f>
        <v/>
      </c>
    </row>
    <row r="967" spans="2:5" x14ac:dyDescent="0.25">
      <c r="B967" s="21" t="str">
        <f t="shared" si="46"/>
        <v/>
      </c>
      <c r="C967" s="21" t="str">
        <f t="shared" si="45"/>
        <v/>
      </c>
      <c r="D967" s="16" t="str">
        <f t="shared" si="47"/>
        <v/>
      </c>
      <c r="E967" s="48" t="str">
        <f>IF((B966=""),"",IF((B966+$C$13&lt;=$C$12),D967-VLOOKUP(ROUND(C967,0),Costes!$B$19:$E$119,4,0),""))</f>
        <v/>
      </c>
    </row>
    <row r="968" spans="2:5" x14ac:dyDescent="0.25">
      <c r="B968" s="21" t="str">
        <f t="shared" si="46"/>
        <v/>
      </c>
      <c r="C968" s="21" t="str">
        <f t="shared" si="45"/>
        <v/>
      </c>
      <c r="D968" s="16" t="str">
        <f t="shared" si="47"/>
        <v/>
      </c>
      <c r="E968" s="48" t="str">
        <f>IF((B967=""),"",IF((B967+$C$13&lt;=$C$12),D968-VLOOKUP(ROUND(C968,0),Costes!$B$19:$E$119,4,0),""))</f>
        <v/>
      </c>
    </row>
    <row r="969" spans="2:5" x14ac:dyDescent="0.25">
      <c r="B969" s="21" t="str">
        <f t="shared" si="46"/>
        <v/>
      </c>
      <c r="C969" s="21" t="str">
        <f t="shared" si="45"/>
        <v/>
      </c>
      <c r="D969" s="16" t="str">
        <f t="shared" si="47"/>
        <v/>
      </c>
      <c r="E969" s="48" t="str">
        <f>IF((B968=""),"",IF((B968+$C$13&lt;=$C$12),D969-VLOOKUP(ROUND(C969,0),Costes!$B$19:$E$119,4,0),""))</f>
        <v/>
      </c>
    </row>
    <row r="970" spans="2:5" x14ac:dyDescent="0.25">
      <c r="B970" s="21" t="str">
        <f t="shared" si="46"/>
        <v/>
      </c>
      <c r="C970" s="21" t="str">
        <f t="shared" si="45"/>
        <v/>
      </c>
      <c r="D970" s="16" t="str">
        <f t="shared" si="47"/>
        <v/>
      </c>
      <c r="E970" s="48" t="str">
        <f>IF((B969=""),"",IF((B969+$C$13&lt;=$C$12),D970-VLOOKUP(ROUND(C970,0),Costes!$B$19:$E$119,4,0),""))</f>
        <v/>
      </c>
    </row>
    <row r="971" spans="2:5" x14ac:dyDescent="0.25">
      <c r="B971" s="21" t="str">
        <f t="shared" si="46"/>
        <v/>
      </c>
      <c r="C971" s="21" t="str">
        <f t="shared" si="45"/>
        <v/>
      </c>
      <c r="D971" s="16" t="str">
        <f t="shared" si="47"/>
        <v/>
      </c>
      <c r="E971" s="48" t="str">
        <f>IF((B970=""),"",IF((B970+$C$13&lt;=$C$12),D971-VLOOKUP(ROUND(C971,0),Costes!$B$19:$E$119,4,0),""))</f>
        <v/>
      </c>
    </row>
    <row r="972" spans="2:5" x14ac:dyDescent="0.25">
      <c r="B972" s="21" t="str">
        <f t="shared" si="46"/>
        <v/>
      </c>
      <c r="C972" s="21" t="str">
        <f t="shared" si="45"/>
        <v/>
      </c>
      <c r="D972" s="16" t="str">
        <f t="shared" si="47"/>
        <v/>
      </c>
      <c r="E972" s="48" t="str">
        <f>IF((B971=""),"",IF((B971+$C$13&lt;=$C$12),D972-VLOOKUP(ROUND(C972,0),Costes!$B$19:$E$119,4,0),""))</f>
        <v/>
      </c>
    </row>
    <row r="973" spans="2:5" x14ac:dyDescent="0.25">
      <c r="B973" s="21" t="str">
        <f t="shared" si="46"/>
        <v/>
      </c>
      <c r="C973" s="21" t="str">
        <f t="shared" si="45"/>
        <v/>
      </c>
      <c r="D973" s="16" t="str">
        <f t="shared" si="47"/>
        <v/>
      </c>
      <c r="E973" s="48" t="str">
        <f>IF((B972=""),"",IF((B972+$C$13&lt;=$C$12),D973-VLOOKUP(ROUND(C973,0),Costes!$B$19:$E$119,4,0),""))</f>
        <v/>
      </c>
    </row>
    <row r="974" spans="2:5" x14ac:dyDescent="0.25">
      <c r="B974" s="21" t="str">
        <f t="shared" si="46"/>
        <v/>
      </c>
      <c r="C974" s="21" t="str">
        <f t="shared" si="45"/>
        <v/>
      </c>
      <c r="D974" s="16" t="str">
        <f t="shared" si="47"/>
        <v/>
      </c>
      <c r="E974" s="48" t="str">
        <f>IF((B973=""),"",IF((B973+$C$13&lt;=$C$12),D974-VLOOKUP(ROUND(C974,0),Costes!$B$19:$E$119,4,0),""))</f>
        <v/>
      </c>
    </row>
    <row r="975" spans="2:5" x14ac:dyDescent="0.25">
      <c r="B975" s="21" t="str">
        <f t="shared" si="46"/>
        <v/>
      </c>
      <c r="C975" s="21" t="str">
        <f t="shared" si="45"/>
        <v/>
      </c>
      <c r="D975" s="16" t="str">
        <f t="shared" si="47"/>
        <v/>
      </c>
      <c r="E975" s="48" t="str">
        <f>IF((B974=""),"",IF((B974+$C$13&lt;=$C$12),D975-VLOOKUP(ROUND(C975,0),Costes!$B$19:$E$119,4,0),""))</f>
        <v/>
      </c>
    </row>
    <row r="976" spans="2:5" x14ac:dyDescent="0.25">
      <c r="B976" s="21" t="str">
        <f t="shared" si="46"/>
        <v/>
      </c>
      <c r="C976" s="21" t="str">
        <f t="shared" si="45"/>
        <v/>
      </c>
      <c r="D976" s="16" t="str">
        <f t="shared" si="47"/>
        <v/>
      </c>
      <c r="E976" s="48" t="str">
        <f>IF((B975=""),"",IF((B975+$C$13&lt;=$C$12),D976-VLOOKUP(ROUND(C976,0),Costes!$B$19:$E$119,4,0),""))</f>
        <v/>
      </c>
    </row>
    <row r="977" spans="2:5" x14ac:dyDescent="0.25">
      <c r="B977" s="21" t="str">
        <f t="shared" si="46"/>
        <v/>
      </c>
      <c r="C977" s="21" t="str">
        <f t="shared" si="45"/>
        <v/>
      </c>
      <c r="D977" s="16" t="str">
        <f t="shared" si="47"/>
        <v/>
      </c>
      <c r="E977" s="48" t="str">
        <f>IF((B976=""),"",IF((B976+$C$13&lt;=$C$12),D977-VLOOKUP(ROUND(C977,0),Costes!$B$19:$E$119,4,0),""))</f>
        <v/>
      </c>
    </row>
    <row r="978" spans="2:5" x14ac:dyDescent="0.25">
      <c r="B978" s="21" t="str">
        <f t="shared" si="46"/>
        <v/>
      </c>
      <c r="C978" s="21" t="str">
        <f t="shared" si="45"/>
        <v/>
      </c>
      <c r="D978" s="16" t="str">
        <f t="shared" si="47"/>
        <v/>
      </c>
      <c r="E978" s="48" t="str">
        <f>IF((B977=""),"",IF((B977+$C$13&lt;=$C$12),D978-VLOOKUP(ROUND(C978,0),Costes!$B$19:$E$119,4,0),""))</f>
        <v/>
      </c>
    </row>
    <row r="979" spans="2:5" x14ac:dyDescent="0.25">
      <c r="B979" s="21" t="str">
        <f t="shared" si="46"/>
        <v/>
      </c>
      <c r="C979" s="21" t="str">
        <f t="shared" si="45"/>
        <v/>
      </c>
      <c r="D979" s="16" t="str">
        <f t="shared" si="47"/>
        <v/>
      </c>
      <c r="E979" s="48" t="str">
        <f>IF((B978=""),"",IF((B978+$C$13&lt;=$C$12),D979-VLOOKUP(ROUND(C979,0),Costes!$B$19:$E$119,4,0),""))</f>
        <v/>
      </c>
    </row>
    <row r="980" spans="2:5" x14ac:dyDescent="0.25">
      <c r="B980" s="21" t="str">
        <f t="shared" si="46"/>
        <v/>
      </c>
      <c r="C980" s="21" t="str">
        <f t="shared" ref="C980:C1019" si="48">IF(B980="","",IF($C$9="Linear",$C$10*B980+$D$10,IF($C$9="Cuadratica",B980^2+$D$10,IF($C$9="Logaritmica",LN(B980/$D$10),IF($C$9="Exponencial",EXP(B980/$D$10),IF($C$9="Cubica",B980^3+$D$10,IF($C$9="Radiz",SQRT(B980)+$D$10,(B980/$D$10)^$C$10)))))))</f>
        <v/>
      </c>
      <c r="D980" s="16" t="str">
        <f t="shared" si="47"/>
        <v/>
      </c>
      <c r="E980" s="48" t="str">
        <f>IF((B979=""),"",IF((B979+$C$13&lt;=$C$12),D980-VLOOKUP(ROUND(C980,0),Costes!$B$19:$E$119,4,0),""))</f>
        <v/>
      </c>
    </row>
    <row r="981" spans="2:5" x14ac:dyDescent="0.25">
      <c r="B981" s="21" t="str">
        <f t="shared" ref="B981:B1019" si="49">IF((B980=""),"",IF((B980+$C$13&lt;=$C$12),(B980+$C$13),""))</f>
        <v/>
      </c>
      <c r="C981" s="21" t="str">
        <f t="shared" si="48"/>
        <v/>
      </c>
      <c r="D981" s="16" t="str">
        <f t="shared" ref="D981:D1019" si="50">IF((B980=""),"",IF((B980+$C$13&lt;=$C$12),B981*C981,""))</f>
        <v/>
      </c>
      <c r="E981" s="48" t="str">
        <f>IF((B980=""),"",IF((B980+$C$13&lt;=$C$12),D981-VLOOKUP(ROUND(C981,0),Costes!$B$19:$E$119,4,0),""))</f>
        <v/>
      </c>
    </row>
    <row r="982" spans="2:5" x14ac:dyDescent="0.25">
      <c r="B982" s="21" t="str">
        <f t="shared" si="49"/>
        <v/>
      </c>
      <c r="C982" s="21" t="str">
        <f t="shared" si="48"/>
        <v/>
      </c>
      <c r="D982" s="16" t="str">
        <f t="shared" si="50"/>
        <v/>
      </c>
      <c r="E982" s="48" t="str">
        <f>IF((B981=""),"",IF((B981+$C$13&lt;=$C$12),D982-VLOOKUP(ROUND(C982,0),Costes!$B$19:$E$119,4,0),""))</f>
        <v/>
      </c>
    </row>
    <row r="983" spans="2:5" x14ac:dyDescent="0.25">
      <c r="B983" s="21" t="str">
        <f t="shared" si="49"/>
        <v/>
      </c>
      <c r="C983" s="21" t="str">
        <f t="shared" si="48"/>
        <v/>
      </c>
      <c r="D983" s="16" t="str">
        <f t="shared" si="50"/>
        <v/>
      </c>
      <c r="E983" s="48" t="str">
        <f>IF((B982=""),"",IF((B982+$C$13&lt;=$C$12),D983-VLOOKUP(ROUND(C983,0),Costes!$B$19:$E$119,4,0),""))</f>
        <v/>
      </c>
    </row>
    <row r="984" spans="2:5" x14ac:dyDescent="0.25">
      <c r="B984" s="21" t="str">
        <f t="shared" si="49"/>
        <v/>
      </c>
      <c r="C984" s="21" t="str">
        <f t="shared" si="48"/>
        <v/>
      </c>
      <c r="D984" s="16" t="str">
        <f t="shared" si="50"/>
        <v/>
      </c>
      <c r="E984" s="48" t="str">
        <f>IF((B983=""),"",IF((B983+$C$13&lt;=$C$12),D984-VLOOKUP(ROUND(C984,0),Costes!$B$19:$E$119,4,0),""))</f>
        <v/>
      </c>
    </row>
    <row r="985" spans="2:5" x14ac:dyDescent="0.25">
      <c r="B985" s="21" t="str">
        <f t="shared" si="49"/>
        <v/>
      </c>
      <c r="C985" s="21" t="str">
        <f t="shared" si="48"/>
        <v/>
      </c>
      <c r="D985" s="16" t="str">
        <f t="shared" si="50"/>
        <v/>
      </c>
      <c r="E985" s="48" t="str">
        <f>IF((B984=""),"",IF((B984+$C$13&lt;=$C$12),D985-VLOOKUP(ROUND(C985,0),Costes!$B$19:$E$119,4,0),""))</f>
        <v/>
      </c>
    </row>
    <row r="986" spans="2:5" x14ac:dyDescent="0.25">
      <c r="B986" s="21" t="str">
        <f t="shared" si="49"/>
        <v/>
      </c>
      <c r="C986" s="21" t="str">
        <f t="shared" si="48"/>
        <v/>
      </c>
      <c r="D986" s="16" t="str">
        <f t="shared" si="50"/>
        <v/>
      </c>
      <c r="E986" s="48" t="str">
        <f>IF((B985=""),"",IF((B985+$C$13&lt;=$C$12),D986-VLOOKUP(ROUND(C986,0),Costes!$B$19:$E$119,4,0),""))</f>
        <v/>
      </c>
    </row>
    <row r="987" spans="2:5" x14ac:dyDescent="0.25">
      <c r="B987" s="21" t="str">
        <f t="shared" si="49"/>
        <v/>
      </c>
      <c r="C987" s="21" t="str">
        <f t="shared" si="48"/>
        <v/>
      </c>
      <c r="D987" s="16" t="str">
        <f t="shared" si="50"/>
        <v/>
      </c>
      <c r="E987" s="48" t="str">
        <f>IF((B986=""),"",IF((B986+$C$13&lt;=$C$12),D987-VLOOKUP(ROUND(C987,0),Costes!$B$19:$E$119,4,0),""))</f>
        <v/>
      </c>
    </row>
    <row r="988" spans="2:5" x14ac:dyDescent="0.25">
      <c r="B988" s="21" t="str">
        <f t="shared" si="49"/>
        <v/>
      </c>
      <c r="C988" s="21" t="str">
        <f t="shared" si="48"/>
        <v/>
      </c>
      <c r="D988" s="16" t="str">
        <f t="shared" si="50"/>
        <v/>
      </c>
      <c r="E988" s="48" t="str">
        <f>IF((B987=""),"",IF((B987+$C$13&lt;=$C$12),D988-VLOOKUP(ROUND(C988,0),Costes!$B$19:$E$119,4,0),""))</f>
        <v/>
      </c>
    </row>
    <row r="989" spans="2:5" x14ac:dyDescent="0.25">
      <c r="B989" s="21" t="str">
        <f t="shared" si="49"/>
        <v/>
      </c>
      <c r="C989" s="21" t="str">
        <f t="shared" si="48"/>
        <v/>
      </c>
      <c r="D989" s="16" t="str">
        <f t="shared" si="50"/>
        <v/>
      </c>
      <c r="E989" s="48" t="str">
        <f>IF((B988=""),"",IF((B988+$C$13&lt;=$C$12),D989-VLOOKUP(ROUND(C989,0),Costes!$B$19:$E$119,4,0),""))</f>
        <v/>
      </c>
    </row>
    <row r="990" spans="2:5" x14ac:dyDescent="0.25">
      <c r="B990" s="21" t="str">
        <f t="shared" si="49"/>
        <v/>
      </c>
      <c r="C990" s="21" t="str">
        <f t="shared" si="48"/>
        <v/>
      </c>
      <c r="D990" s="16" t="str">
        <f t="shared" si="50"/>
        <v/>
      </c>
      <c r="E990" s="48" t="str">
        <f>IF((B989=""),"",IF((B989+$C$13&lt;=$C$12),D990-VLOOKUP(ROUND(C990,0),Costes!$B$19:$E$119,4,0),""))</f>
        <v/>
      </c>
    </row>
    <row r="991" spans="2:5" x14ac:dyDescent="0.25">
      <c r="B991" s="21" t="str">
        <f t="shared" si="49"/>
        <v/>
      </c>
      <c r="C991" s="21" t="str">
        <f t="shared" si="48"/>
        <v/>
      </c>
      <c r="D991" s="16" t="str">
        <f t="shared" si="50"/>
        <v/>
      </c>
      <c r="E991" s="48" t="str">
        <f>IF((B990=""),"",IF((B990+$C$13&lt;=$C$12),D991-VLOOKUP(ROUND(C991,0),Costes!$B$19:$E$119,4,0),""))</f>
        <v/>
      </c>
    </row>
    <row r="992" spans="2:5" x14ac:dyDescent="0.25">
      <c r="B992" s="21" t="str">
        <f t="shared" si="49"/>
        <v/>
      </c>
      <c r="C992" s="21" t="str">
        <f t="shared" si="48"/>
        <v/>
      </c>
      <c r="D992" s="16" t="str">
        <f t="shared" si="50"/>
        <v/>
      </c>
      <c r="E992" s="48" t="str">
        <f>IF((B991=""),"",IF((B991+$C$13&lt;=$C$12),D992-VLOOKUP(ROUND(C992,0),Costes!$B$19:$E$119,4,0),""))</f>
        <v/>
      </c>
    </row>
    <row r="993" spans="2:5" x14ac:dyDescent="0.25">
      <c r="B993" s="21" t="str">
        <f t="shared" si="49"/>
        <v/>
      </c>
      <c r="C993" s="21" t="str">
        <f t="shared" si="48"/>
        <v/>
      </c>
      <c r="D993" s="16" t="str">
        <f t="shared" si="50"/>
        <v/>
      </c>
      <c r="E993" s="48" t="str">
        <f>IF((B992=""),"",IF((B992+$C$13&lt;=$C$12),D993-VLOOKUP(ROUND(C993,0),Costes!$B$19:$E$119,4,0),""))</f>
        <v/>
      </c>
    </row>
    <row r="994" spans="2:5" x14ac:dyDescent="0.25">
      <c r="B994" s="21" t="str">
        <f t="shared" si="49"/>
        <v/>
      </c>
      <c r="C994" s="21" t="str">
        <f t="shared" si="48"/>
        <v/>
      </c>
      <c r="D994" s="16" t="str">
        <f t="shared" si="50"/>
        <v/>
      </c>
      <c r="E994" s="48" t="str">
        <f>IF((B993=""),"",IF((B993+$C$13&lt;=$C$12),D994-VLOOKUP(ROUND(C994,0),Costes!$B$19:$E$119,4,0),""))</f>
        <v/>
      </c>
    </row>
    <row r="995" spans="2:5" x14ac:dyDescent="0.25">
      <c r="B995" s="21" t="str">
        <f t="shared" si="49"/>
        <v/>
      </c>
      <c r="C995" s="21" t="str">
        <f t="shared" si="48"/>
        <v/>
      </c>
      <c r="D995" s="16" t="str">
        <f t="shared" si="50"/>
        <v/>
      </c>
      <c r="E995" s="48" t="str">
        <f>IF((B994=""),"",IF((B994+$C$13&lt;=$C$12),D995-VLOOKUP(ROUND(C995,0),Costes!$B$19:$E$119,4,0),""))</f>
        <v/>
      </c>
    </row>
    <row r="996" spans="2:5" x14ac:dyDescent="0.25">
      <c r="B996" s="21" t="str">
        <f t="shared" si="49"/>
        <v/>
      </c>
      <c r="C996" s="21" t="str">
        <f t="shared" si="48"/>
        <v/>
      </c>
      <c r="D996" s="16" t="str">
        <f t="shared" si="50"/>
        <v/>
      </c>
      <c r="E996" s="48" t="str">
        <f>IF((B995=""),"",IF((B995+$C$13&lt;=$C$12),D996-VLOOKUP(ROUND(C996,0),Costes!$B$19:$E$119,4,0),""))</f>
        <v/>
      </c>
    </row>
    <row r="997" spans="2:5" x14ac:dyDescent="0.25">
      <c r="B997" s="21" t="str">
        <f t="shared" si="49"/>
        <v/>
      </c>
      <c r="C997" s="21" t="str">
        <f t="shared" si="48"/>
        <v/>
      </c>
      <c r="D997" s="16" t="str">
        <f t="shared" si="50"/>
        <v/>
      </c>
      <c r="E997" s="48" t="str">
        <f>IF((B996=""),"",IF((B996+$C$13&lt;=$C$12),D997-VLOOKUP(ROUND(C997,0),Costes!$B$19:$E$119,4,0),""))</f>
        <v/>
      </c>
    </row>
    <row r="998" spans="2:5" x14ac:dyDescent="0.25">
      <c r="B998" s="21" t="str">
        <f t="shared" si="49"/>
        <v/>
      </c>
      <c r="C998" s="21" t="str">
        <f t="shared" si="48"/>
        <v/>
      </c>
      <c r="D998" s="16" t="str">
        <f t="shared" si="50"/>
        <v/>
      </c>
      <c r="E998" s="48" t="str">
        <f>IF((B997=""),"",IF((B997+$C$13&lt;=$C$12),D998-VLOOKUP(ROUND(C998,0),Costes!$B$19:$E$119,4,0),""))</f>
        <v/>
      </c>
    </row>
    <row r="999" spans="2:5" x14ac:dyDescent="0.25">
      <c r="B999" s="21" t="str">
        <f t="shared" si="49"/>
        <v/>
      </c>
      <c r="C999" s="21" t="str">
        <f t="shared" si="48"/>
        <v/>
      </c>
      <c r="D999" s="16" t="str">
        <f t="shared" si="50"/>
        <v/>
      </c>
      <c r="E999" s="48" t="str">
        <f>IF((B998=""),"",IF((B998+$C$13&lt;=$C$12),D999-VLOOKUP(ROUND(C999,0),Costes!$B$19:$E$119,4,0),""))</f>
        <v/>
      </c>
    </row>
    <row r="1000" spans="2:5" x14ac:dyDescent="0.25">
      <c r="B1000" s="21" t="str">
        <f t="shared" si="49"/>
        <v/>
      </c>
      <c r="C1000" s="21" t="str">
        <f t="shared" si="48"/>
        <v/>
      </c>
      <c r="D1000" s="16" t="str">
        <f t="shared" si="50"/>
        <v/>
      </c>
      <c r="E1000" s="48" t="str">
        <f>IF((B999=""),"",IF((B999+$C$13&lt;=$C$12),D1000-VLOOKUP(ROUND(C1000,0),Costes!$B$19:$E$119,4,0),""))</f>
        <v/>
      </c>
    </row>
    <row r="1001" spans="2:5" x14ac:dyDescent="0.25">
      <c r="B1001" s="21" t="str">
        <f t="shared" si="49"/>
        <v/>
      </c>
      <c r="C1001" s="21" t="str">
        <f t="shared" si="48"/>
        <v/>
      </c>
      <c r="D1001" s="16" t="str">
        <f t="shared" si="50"/>
        <v/>
      </c>
      <c r="E1001" s="48" t="str">
        <f>IF((B1000=""),"",IF((B1000+$C$13&lt;=$C$12),D1001-VLOOKUP(ROUND(C1001,0),Costes!$B$19:$E$119,4,0),""))</f>
        <v/>
      </c>
    </row>
    <row r="1002" spans="2:5" x14ac:dyDescent="0.25">
      <c r="B1002" s="21" t="str">
        <f t="shared" si="49"/>
        <v/>
      </c>
      <c r="C1002" s="21" t="str">
        <f t="shared" si="48"/>
        <v/>
      </c>
      <c r="D1002" s="16" t="str">
        <f t="shared" si="50"/>
        <v/>
      </c>
      <c r="E1002" s="48" t="str">
        <f>IF((B1001=""),"",IF((B1001+$C$13&lt;=$C$12),D1002-VLOOKUP(ROUND(C1002,0),Costes!$B$19:$E$119,4,0),""))</f>
        <v/>
      </c>
    </row>
    <row r="1003" spans="2:5" x14ac:dyDescent="0.25">
      <c r="B1003" s="21" t="str">
        <f t="shared" si="49"/>
        <v/>
      </c>
      <c r="C1003" s="21" t="str">
        <f t="shared" si="48"/>
        <v/>
      </c>
      <c r="D1003" s="16" t="str">
        <f t="shared" si="50"/>
        <v/>
      </c>
      <c r="E1003" s="48" t="str">
        <f>IF((B1002=""),"",IF((B1002+$C$13&lt;=$C$12),D1003-VLOOKUP(ROUND(C1003,0),Costes!$B$19:$E$119,4,0),""))</f>
        <v/>
      </c>
    </row>
    <row r="1004" spans="2:5" x14ac:dyDescent="0.25">
      <c r="B1004" s="21" t="str">
        <f t="shared" si="49"/>
        <v/>
      </c>
      <c r="C1004" s="21" t="str">
        <f t="shared" si="48"/>
        <v/>
      </c>
      <c r="D1004" s="16" t="str">
        <f t="shared" si="50"/>
        <v/>
      </c>
      <c r="E1004" s="48" t="str">
        <f>IF((B1003=""),"",IF((B1003+$C$13&lt;=$C$12),D1004-VLOOKUP(ROUND(C1004,0),Costes!$B$19:$E$119,4,0),""))</f>
        <v/>
      </c>
    </row>
    <row r="1005" spans="2:5" x14ac:dyDescent="0.25">
      <c r="B1005" s="21" t="str">
        <f t="shared" si="49"/>
        <v/>
      </c>
      <c r="C1005" s="21" t="str">
        <f t="shared" si="48"/>
        <v/>
      </c>
      <c r="D1005" s="16" t="str">
        <f t="shared" si="50"/>
        <v/>
      </c>
      <c r="E1005" s="48" t="str">
        <f>IF((B1004=""),"",IF((B1004+$C$13&lt;=$C$12),D1005-VLOOKUP(ROUND(C1005,0),Costes!$B$19:$E$119,4,0),""))</f>
        <v/>
      </c>
    </row>
    <row r="1006" spans="2:5" x14ac:dyDescent="0.25">
      <c r="B1006" s="21" t="str">
        <f t="shared" si="49"/>
        <v/>
      </c>
      <c r="C1006" s="21" t="str">
        <f t="shared" si="48"/>
        <v/>
      </c>
      <c r="D1006" s="16" t="str">
        <f t="shared" si="50"/>
        <v/>
      </c>
      <c r="E1006" s="48" t="str">
        <f>IF((B1005=""),"",IF((B1005+$C$13&lt;=$C$12),D1006-VLOOKUP(ROUND(C1006,0),Costes!$B$19:$E$119,4,0),""))</f>
        <v/>
      </c>
    </row>
    <row r="1007" spans="2:5" x14ac:dyDescent="0.25">
      <c r="B1007" s="21" t="str">
        <f t="shared" si="49"/>
        <v/>
      </c>
      <c r="C1007" s="21" t="str">
        <f t="shared" si="48"/>
        <v/>
      </c>
      <c r="D1007" s="16" t="str">
        <f t="shared" si="50"/>
        <v/>
      </c>
      <c r="E1007" s="48" t="str">
        <f>IF((B1006=""),"",IF((B1006+$C$13&lt;=$C$12),D1007-VLOOKUP(ROUND(C1007,0),Costes!$B$19:$E$119,4,0),""))</f>
        <v/>
      </c>
    </row>
    <row r="1008" spans="2:5" x14ac:dyDescent="0.25">
      <c r="B1008" s="21" t="str">
        <f t="shared" si="49"/>
        <v/>
      </c>
      <c r="C1008" s="21" t="str">
        <f t="shared" si="48"/>
        <v/>
      </c>
      <c r="D1008" s="16" t="str">
        <f t="shared" si="50"/>
        <v/>
      </c>
      <c r="E1008" s="48" t="str">
        <f>IF((B1007=""),"",IF((B1007+$C$13&lt;=$C$12),D1008-VLOOKUP(ROUND(C1008,0),Costes!$B$19:$E$119,4,0),""))</f>
        <v/>
      </c>
    </row>
    <row r="1009" spans="2:5" x14ac:dyDescent="0.25">
      <c r="B1009" s="21" t="str">
        <f t="shared" si="49"/>
        <v/>
      </c>
      <c r="C1009" s="21" t="str">
        <f t="shared" si="48"/>
        <v/>
      </c>
      <c r="D1009" s="16" t="str">
        <f t="shared" si="50"/>
        <v/>
      </c>
      <c r="E1009" s="48" t="str">
        <f>IF((B1008=""),"",IF((B1008+$C$13&lt;=$C$12),D1009-VLOOKUP(ROUND(C1009,0),Costes!$B$19:$E$119,4,0),""))</f>
        <v/>
      </c>
    </row>
    <row r="1010" spans="2:5" x14ac:dyDescent="0.25">
      <c r="B1010" s="21" t="str">
        <f t="shared" si="49"/>
        <v/>
      </c>
      <c r="C1010" s="21" t="str">
        <f t="shared" si="48"/>
        <v/>
      </c>
      <c r="D1010" s="16" t="str">
        <f t="shared" si="50"/>
        <v/>
      </c>
      <c r="E1010" s="48" t="str">
        <f>IF((B1009=""),"",IF((B1009+$C$13&lt;=$C$12),D1010-VLOOKUP(ROUND(C1010,0),Costes!$B$19:$E$119,4,0),""))</f>
        <v/>
      </c>
    </row>
    <row r="1011" spans="2:5" x14ac:dyDescent="0.25">
      <c r="B1011" s="21" t="str">
        <f t="shared" si="49"/>
        <v/>
      </c>
      <c r="C1011" s="21" t="str">
        <f t="shared" si="48"/>
        <v/>
      </c>
      <c r="D1011" s="16" t="str">
        <f t="shared" si="50"/>
        <v/>
      </c>
      <c r="E1011" s="48" t="str">
        <f>IF((B1010=""),"",IF((B1010+$C$13&lt;=$C$12),D1011-VLOOKUP(ROUND(C1011,0),Costes!$B$19:$E$119,4,0),""))</f>
        <v/>
      </c>
    </row>
    <row r="1012" spans="2:5" x14ac:dyDescent="0.25">
      <c r="B1012" s="21" t="str">
        <f t="shared" si="49"/>
        <v/>
      </c>
      <c r="C1012" s="21" t="str">
        <f t="shared" si="48"/>
        <v/>
      </c>
      <c r="D1012" s="16" t="str">
        <f t="shared" si="50"/>
        <v/>
      </c>
      <c r="E1012" s="48" t="str">
        <f>IF((B1011=""),"",IF((B1011+$C$13&lt;=$C$12),D1012-VLOOKUP(ROUND(C1012,0),Costes!$B$19:$E$119,4,0),""))</f>
        <v/>
      </c>
    </row>
    <row r="1013" spans="2:5" x14ac:dyDescent="0.25">
      <c r="B1013" s="21" t="str">
        <f t="shared" si="49"/>
        <v/>
      </c>
      <c r="C1013" s="21" t="str">
        <f t="shared" si="48"/>
        <v/>
      </c>
      <c r="D1013" s="16" t="str">
        <f t="shared" si="50"/>
        <v/>
      </c>
      <c r="E1013" s="48" t="str">
        <f>IF((B1012=""),"",IF((B1012+$C$13&lt;=$C$12),D1013-VLOOKUP(ROUND(C1013,0),Costes!$B$19:$E$119,4,0),""))</f>
        <v/>
      </c>
    </row>
    <row r="1014" spans="2:5" x14ac:dyDescent="0.25">
      <c r="B1014" s="21" t="str">
        <f t="shared" si="49"/>
        <v/>
      </c>
      <c r="C1014" s="21" t="str">
        <f t="shared" si="48"/>
        <v/>
      </c>
      <c r="D1014" s="16" t="str">
        <f t="shared" si="50"/>
        <v/>
      </c>
      <c r="E1014" s="48" t="str">
        <f>IF((B1013=""),"",IF((B1013+$C$13&lt;=$C$12),D1014-VLOOKUP(ROUND(C1014,0),Costes!$B$19:$E$119,4,0),""))</f>
        <v/>
      </c>
    </row>
    <row r="1015" spans="2:5" x14ac:dyDescent="0.25">
      <c r="B1015" s="21" t="str">
        <f t="shared" si="49"/>
        <v/>
      </c>
      <c r="C1015" s="21" t="str">
        <f t="shared" si="48"/>
        <v/>
      </c>
      <c r="D1015" s="16" t="str">
        <f t="shared" si="50"/>
        <v/>
      </c>
      <c r="E1015" s="48" t="str">
        <f>IF((B1014=""),"",IF((B1014+$C$13&lt;=$C$12),D1015-VLOOKUP(ROUND(C1015,0),Costes!$B$19:$E$119,4,0),""))</f>
        <v/>
      </c>
    </row>
    <row r="1016" spans="2:5" x14ac:dyDescent="0.25">
      <c r="B1016" s="21" t="str">
        <f t="shared" si="49"/>
        <v/>
      </c>
      <c r="C1016" s="21" t="str">
        <f t="shared" si="48"/>
        <v/>
      </c>
      <c r="D1016" s="16" t="str">
        <f t="shared" si="50"/>
        <v/>
      </c>
      <c r="E1016" s="48" t="str">
        <f>IF((B1015=""),"",IF((B1015+$C$13&lt;=$C$12),D1016-VLOOKUP(ROUND(C1016,0),Costes!$B$19:$E$119,4,0),""))</f>
        <v/>
      </c>
    </row>
    <row r="1017" spans="2:5" x14ac:dyDescent="0.25">
      <c r="B1017" s="21" t="str">
        <f t="shared" si="49"/>
        <v/>
      </c>
      <c r="C1017" s="21" t="str">
        <f t="shared" si="48"/>
        <v/>
      </c>
      <c r="D1017" s="16" t="str">
        <f t="shared" si="50"/>
        <v/>
      </c>
      <c r="E1017" s="48" t="str">
        <f>IF((B1016=""),"",IF((B1016+$C$13&lt;=$C$12),D1017-VLOOKUP(ROUND(C1017,0),Costes!$B$19:$E$119,4,0),""))</f>
        <v/>
      </c>
    </row>
    <row r="1018" spans="2:5" x14ac:dyDescent="0.25">
      <c r="B1018" s="21" t="str">
        <f t="shared" si="49"/>
        <v/>
      </c>
      <c r="C1018" s="21" t="str">
        <f t="shared" si="48"/>
        <v/>
      </c>
      <c r="D1018" s="16" t="str">
        <f t="shared" si="50"/>
        <v/>
      </c>
      <c r="E1018" s="48" t="str">
        <f>IF((B1017=""),"",IF((B1017+$C$13&lt;=$C$12),D1018-VLOOKUP(ROUND(C1018,0),Costes!$B$19:$E$119,4,0),""))</f>
        <v/>
      </c>
    </row>
    <row r="1019" spans="2:5" x14ac:dyDescent="0.25">
      <c r="B1019" s="21" t="str">
        <f t="shared" si="49"/>
        <v/>
      </c>
      <c r="C1019" s="21" t="str">
        <f t="shared" si="48"/>
        <v/>
      </c>
      <c r="D1019" s="16" t="str">
        <f t="shared" si="50"/>
        <v/>
      </c>
      <c r="E1019" s="48" t="str">
        <f>IF((B1018=""),"",IF((B1018+$C$13&lt;=$C$12),D1019-VLOOKUP(ROUND(C1019,0),Costes!$B$19:$E$119,4,0),""))</f>
        <v/>
      </c>
    </row>
  </sheetData>
  <dataValidations count="5">
    <dataValidation type="list" showInputMessage="1" showErrorMessage="1" sqref="C9">
      <formula1>$A$9:$A$15</formula1>
    </dataValidation>
    <dataValidation type="whole" showInputMessage="1" showErrorMessage="1" error="Numero entre 0 y 1000!" prompt="Numero entre 0 y 1000" sqref="C4:W4">
      <formula1>0</formula1>
      <formula2>1000</formula2>
    </dataValidation>
    <dataValidation type="whole" showInputMessage="1" showErrorMessage="1" error="Numero entre 1 y 1000!" prompt="Numero entre 1 y 1000" sqref="C5:W5">
      <formula1>1</formula1>
      <formula2>1000</formula2>
    </dataValidation>
    <dataValidation type="list" allowBlank="1" showInputMessage="1" showErrorMessage="1" sqref="C2:W2">
      <formula1>$A$4:$A$5</formula1>
    </dataValidation>
    <dataValidation type="list" allowBlank="1" showInputMessage="1" showErrorMessage="1" sqref="C7">
      <formula1>$A$1:$A$3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showGridLines="0" tabSelected="1" zoomScaleNormal="100" workbookViewId="0"/>
  </sheetViews>
  <sheetFormatPr defaultRowHeight="14.4" x14ac:dyDescent="0.3"/>
  <cols>
    <col min="3" max="3" width="20.77734375" bestFit="1" customWidth="1"/>
    <col min="4" max="4" width="14.6640625" bestFit="1" customWidth="1"/>
    <col min="5" max="5" width="12.88671875" bestFit="1" customWidth="1"/>
    <col min="6" max="6" width="11.77734375" bestFit="1" customWidth="1"/>
    <col min="7" max="12" width="11.44140625" bestFit="1" customWidth="1"/>
    <col min="13" max="13" width="16.6640625" bestFit="1" customWidth="1"/>
    <col min="14" max="16" width="11.44140625" bestFit="1" customWidth="1"/>
  </cols>
  <sheetData>
    <row r="1" spans="1:16" x14ac:dyDescent="0.3">
      <c r="C1" t="s">
        <v>74</v>
      </c>
      <c r="D1" s="64">
        <v>1.4999999999999999E-2</v>
      </c>
    </row>
    <row r="2" spans="1:16" x14ac:dyDescent="0.3">
      <c r="D2" t="str">
        <f>Costes!C7</f>
        <v>Meses</v>
      </c>
    </row>
    <row r="3" spans="1:16" x14ac:dyDescent="0.3">
      <c r="C3" s="47" t="s">
        <v>70</v>
      </c>
      <c r="D3">
        <v>0</v>
      </c>
      <c r="E3">
        <f>D3+1</f>
        <v>1</v>
      </c>
      <c r="F3">
        <f t="shared" ref="F3:P3" si="0">E3+1</f>
        <v>2</v>
      </c>
      <c r="G3">
        <f t="shared" si="0"/>
        <v>3</v>
      </c>
      <c r="H3">
        <f t="shared" si="0"/>
        <v>4</v>
      </c>
      <c r="I3">
        <f t="shared" si="0"/>
        <v>5</v>
      </c>
      <c r="J3">
        <f t="shared" si="0"/>
        <v>6</v>
      </c>
      <c r="K3">
        <f t="shared" si="0"/>
        <v>7</v>
      </c>
      <c r="L3">
        <f t="shared" si="0"/>
        <v>8</v>
      </c>
      <c r="M3">
        <f t="shared" si="0"/>
        <v>9</v>
      </c>
      <c r="N3">
        <f t="shared" si="0"/>
        <v>10</v>
      </c>
      <c r="O3">
        <f t="shared" si="0"/>
        <v>11</v>
      </c>
      <c r="P3">
        <f t="shared" si="0"/>
        <v>12</v>
      </c>
    </row>
    <row r="4" spans="1:16" x14ac:dyDescent="0.3">
      <c r="C4" t="s">
        <v>68</v>
      </c>
      <c r="D4" s="50">
        <f>-M18</f>
        <v>-1317144.7455</v>
      </c>
      <c r="E4" s="51">
        <f ca="1">+Demanda_3!$Q$21</f>
        <v>126841.16557096996</v>
      </c>
      <c r="F4" s="51">
        <f ca="1">+Demanda_3!$Q$21</f>
        <v>126841.16557096996</v>
      </c>
      <c r="G4" s="51">
        <f ca="1">+Demanda_3!$Q$21</f>
        <v>126841.16557096996</v>
      </c>
      <c r="H4" s="51">
        <f ca="1">+Demanda_3!$Q$21</f>
        <v>126841.16557096996</v>
      </c>
      <c r="I4" s="51">
        <f ca="1">+Demanda_3!$Q$21</f>
        <v>126841.16557096996</v>
      </c>
      <c r="J4" s="51">
        <f ca="1">+Demanda_3!$Q$21</f>
        <v>126841.16557096996</v>
      </c>
      <c r="K4" s="51">
        <f ca="1">+Demanda_3!$Q$21</f>
        <v>126841.16557096996</v>
      </c>
      <c r="L4" s="51">
        <f ca="1">+Demanda_3!$Q$21</f>
        <v>126841.16557096996</v>
      </c>
      <c r="M4" s="51">
        <f ca="1">+Demanda_3!$Q$21</f>
        <v>126841.16557096996</v>
      </c>
      <c r="N4" s="51">
        <f ca="1">+Demanda_3!$Q$21</f>
        <v>126841.16557096996</v>
      </c>
      <c r="O4" s="51">
        <f ca="1">+Demanda_3!$Q$21</f>
        <v>126841.16557096996</v>
      </c>
      <c r="P4" s="51">
        <f ca="1">+Demanda_3!$Q$21</f>
        <v>126841.16557096996</v>
      </c>
    </row>
    <row r="5" spans="1:16" x14ac:dyDescent="0.3">
      <c r="C5" t="s">
        <v>69</v>
      </c>
      <c r="D5" s="52">
        <f>D4</f>
        <v>-1317144.7455</v>
      </c>
      <c r="E5" s="52">
        <f ca="1">D5+E4</f>
        <v>-1190303.57992903</v>
      </c>
      <c r="F5" s="52">
        <f t="shared" ref="F5:P5" ca="1" si="1">E5+F4</f>
        <v>-1063462.4143580601</v>
      </c>
      <c r="G5" s="52">
        <f t="shared" ca="1" si="1"/>
        <v>-936621.24878709018</v>
      </c>
      <c r="H5" s="52">
        <f t="shared" ca="1" si="1"/>
        <v>-809780.08321612026</v>
      </c>
      <c r="I5" s="52">
        <f t="shared" ca="1" si="1"/>
        <v>-682938.91764515033</v>
      </c>
      <c r="J5" s="52">
        <f t="shared" ca="1" si="1"/>
        <v>-556097.7520741804</v>
      </c>
      <c r="K5" s="52">
        <f t="shared" ca="1" si="1"/>
        <v>-429256.58650321048</v>
      </c>
      <c r="L5" s="52">
        <f t="shared" ca="1" si="1"/>
        <v>-302415.42093224055</v>
      </c>
      <c r="M5" s="52">
        <f t="shared" ca="1" si="1"/>
        <v>-175574.2553612706</v>
      </c>
      <c r="N5" s="52">
        <f t="shared" ca="1" si="1"/>
        <v>-48733.089790300641</v>
      </c>
      <c r="O5" s="52">
        <f t="shared" ca="1" si="1"/>
        <v>78108.075780669315</v>
      </c>
      <c r="P5" s="52">
        <f t="shared" ca="1" si="1"/>
        <v>204949.24135163927</v>
      </c>
    </row>
    <row r="6" spans="1:16" x14ac:dyDescent="0.3">
      <c r="D6" s="56">
        <f>D3</f>
        <v>0</v>
      </c>
      <c r="E6" s="56">
        <f t="shared" ref="E6:P6" si="2">E3</f>
        <v>1</v>
      </c>
      <c r="F6" s="56">
        <f t="shared" si="2"/>
        <v>2</v>
      </c>
      <c r="G6" s="56">
        <f t="shared" si="2"/>
        <v>3</v>
      </c>
      <c r="H6" s="56">
        <f t="shared" si="2"/>
        <v>4</v>
      </c>
      <c r="I6" s="56">
        <f t="shared" si="2"/>
        <v>5</v>
      </c>
      <c r="J6" s="56">
        <f t="shared" si="2"/>
        <v>6</v>
      </c>
      <c r="K6" s="56">
        <f t="shared" si="2"/>
        <v>7</v>
      </c>
      <c r="L6" s="56">
        <f t="shared" si="2"/>
        <v>8</v>
      </c>
      <c r="M6" s="56">
        <f t="shared" si="2"/>
        <v>9</v>
      </c>
      <c r="N6" s="56">
        <f t="shared" si="2"/>
        <v>10</v>
      </c>
      <c r="O6" s="56">
        <f t="shared" si="2"/>
        <v>11</v>
      </c>
      <c r="P6" s="56">
        <f t="shared" si="2"/>
        <v>12</v>
      </c>
    </row>
    <row r="7" spans="1:16" x14ac:dyDescent="0.3">
      <c r="D7" s="62">
        <f>D4*(1+$D$1)^-D6</f>
        <v>-1317144.7455</v>
      </c>
      <c r="E7" s="62">
        <f t="shared" ref="E7:P7" ca="1" si="3">E4*(1+$D$1)^-E6</f>
        <v>124966.66558716254</v>
      </c>
      <c r="F7" s="62">
        <f t="shared" ca="1" si="3"/>
        <v>123119.86757355917</v>
      </c>
      <c r="G7" s="62">
        <f t="shared" ca="1" si="3"/>
        <v>121300.36214143761</v>
      </c>
      <c r="H7" s="62">
        <f t="shared" ca="1" si="3"/>
        <v>119507.74595215531</v>
      </c>
      <c r="I7" s="62">
        <f t="shared" ca="1" si="3"/>
        <v>117741.62162773922</v>
      </c>
      <c r="J7" s="62">
        <f t="shared" ca="1" si="3"/>
        <v>116001.59766279729</v>
      </c>
      <c r="K7" s="62">
        <f t="shared" ca="1" si="3"/>
        <v>114287.28833773134</v>
      </c>
      <c r="L7" s="62">
        <f t="shared" ca="1" si="3"/>
        <v>112598.31363323286</v>
      </c>
      <c r="M7" s="62">
        <f t="shared" ca="1" si="3"/>
        <v>110934.29914604223</v>
      </c>
      <c r="N7" s="62">
        <f t="shared" ca="1" si="3"/>
        <v>109294.87600595296</v>
      </c>
      <c r="O7" s="62">
        <f t="shared" ca="1" si="3"/>
        <v>107679.68079404233</v>
      </c>
      <c r="P7" s="62">
        <f t="shared" ca="1" si="3"/>
        <v>106088.3554621107</v>
      </c>
    </row>
    <row r="9" spans="1:16" ht="18" x14ac:dyDescent="0.35">
      <c r="C9" s="57" t="s">
        <v>73</v>
      </c>
      <c r="D9" s="58">
        <f ca="1">HLOOKUP(0,D5:P6,2,1)+ABS(HLOOKUP(0,D5:P5,1,1))/OFFSET(D4,0,HLOOKUP(0,D5:P6,2,1)+1)</f>
        <v>10.38420562891338</v>
      </c>
      <c r="E9" s="59" t="str">
        <f>D2</f>
        <v>Meses</v>
      </c>
    </row>
    <row r="10" spans="1:16" ht="18" x14ac:dyDescent="0.35">
      <c r="C10" s="60" t="s">
        <v>75</v>
      </c>
      <c r="D10" s="63">
        <f ca="1">SUM(D7:P7)</f>
        <v>66375.928423963618</v>
      </c>
      <c r="E10" s="61" t="s">
        <v>76</v>
      </c>
    </row>
    <row r="11" spans="1:16" ht="21" x14ac:dyDescent="0.4">
      <c r="A11" s="54" t="s">
        <v>72</v>
      </c>
    </row>
    <row r="13" spans="1:16" ht="18" x14ac:dyDescent="0.35">
      <c r="L13" s="53" t="s">
        <v>71</v>
      </c>
      <c r="M13" s="55">
        <v>570900</v>
      </c>
    </row>
    <row r="14" spans="1:16" ht="18" x14ac:dyDescent="0.35">
      <c r="L14" s="53"/>
      <c r="M14" s="53"/>
    </row>
    <row r="15" spans="1:16" ht="18" x14ac:dyDescent="0.35">
      <c r="L15" s="53"/>
      <c r="M15" s="53"/>
    </row>
    <row r="16" spans="1:16" ht="18" x14ac:dyDescent="0.35">
      <c r="L16" s="53"/>
      <c r="M16" s="53"/>
    </row>
    <row r="17" spans="12:13" ht="18" x14ac:dyDescent="0.35">
      <c r="L17" s="53"/>
      <c r="M17" s="53"/>
    </row>
    <row r="18" spans="12:13" ht="18" x14ac:dyDescent="0.35">
      <c r="L18" s="53" t="s">
        <v>71</v>
      </c>
      <c r="M18" s="55">
        <f>398.73*3303.35</f>
        <v>1317144.7455</v>
      </c>
    </row>
  </sheetData>
  <conditionalFormatting sqref="D5:P5">
    <cfRule type="expression" dxfId="1" priority="1">
      <formula>D5&gt;0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Costes</vt:lpstr>
      <vt:lpstr>demanda</vt:lpstr>
      <vt:lpstr>Demanda_3</vt:lpstr>
      <vt:lpstr>indicadores_fin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Romeo</dc:creator>
  <cp:lastModifiedBy>Andrea Romeo</cp:lastModifiedBy>
  <dcterms:created xsi:type="dcterms:W3CDTF">2016-06-17T15:49:47Z</dcterms:created>
  <dcterms:modified xsi:type="dcterms:W3CDTF">2016-06-23T04:13:29Z</dcterms:modified>
</cp:coreProperties>
</file>